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4475" windowHeight="11760" tabRatio="894"/>
  </bookViews>
  <sheets>
    <sheet name="RIESGOS CORRUPCION" sheetId="1" r:id="rId1"/>
    <sheet name="ESTRATEGIA ANTITRAMITES" sheetId="2" r:id="rId2"/>
    <sheet name="RENDICIÓN DE CUENTAS" sheetId="3" r:id="rId3"/>
    <sheet name="ATENCIÓN AL CIUDADANO" sheetId="4" r:id="rId4"/>
    <sheet name="TRANSPARENCIA Y ACCESO A LA INF" sheetId="5" r:id="rId5"/>
  </sheets>
  <calcPr calcId="125725"/>
</workbook>
</file>

<file path=xl/calcChain.xml><?xml version="1.0" encoding="utf-8"?>
<calcChain xmlns="http://schemas.openxmlformats.org/spreadsheetml/2006/main">
  <c r="AC15" i="1"/>
  <c r="Z27" l="1"/>
  <c r="AC9" l="1"/>
  <c r="Q7" i="5"/>
  <c r="Q6"/>
  <c r="Q7" i="4"/>
  <c r="Q8" i="5" l="1"/>
  <c r="AB28" i="1"/>
  <c r="AC27"/>
  <c r="AC26"/>
  <c r="AC25"/>
  <c r="AC24"/>
  <c r="AC23"/>
  <c r="AC22"/>
  <c r="AC21"/>
  <c r="AC20"/>
  <c r="AC19"/>
  <c r="AC18"/>
  <c r="AC17"/>
  <c r="AC16"/>
  <c r="AC14"/>
  <c r="AC13"/>
  <c r="AC12"/>
  <c r="Q7" i="2"/>
  <c r="Q6"/>
  <c r="Q8" s="1"/>
  <c r="P8"/>
  <c r="P11" i="3"/>
  <c r="Q10"/>
  <c r="Q9"/>
  <c r="Q8"/>
  <c r="Q7"/>
  <c r="Q11" s="1"/>
  <c r="Q6"/>
  <c r="Q6" i="4"/>
  <c r="P9"/>
  <c r="AC28" i="1" l="1"/>
  <c r="Q9" i="4"/>
  <c r="N8" i="2"/>
  <c r="N7"/>
  <c r="N6"/>
  <c r="N7" i="5"/>
  <c r="N6"/>
  <c r="N7" i="4"/>
  <c r="N8"/>
  <c r="N6"/>
  <c r="N9" s="1"/>
  <c r="N7" i="3"/>
  <c r="N8"/>
  <c r="N11" s="1"/>
  <c r="N9"/>
  <c r="N10"/>
  <c r="N6"/>
  <c r="Z10" i="1"/>
  <c r="Z11"/>
  <c r="Z12"/>
  <c r="Z13"/>
  <c r="Z14"/>
  <c r="Z15"/>
  <c r="Z16"/>
  <c r="Z18"/>
  <c r="Z19"/>
  <c r="Z20"/>
  <c r="Z21"/>
  <c r="Z22"/>
  <c r="Z23"/>
  <c r="Z24"/>
  <c r="Z25"/>
  <c r="Z26"/>
  <c r="Z9"/>
  <c r="M11" i="3"/>
  <c r="Y28" i="1"/>
  <c r="N8" i="5" l="1"/>
  <c r="Z28" i="1"/>
  <c r="M8" i="5"/>
  <c r="M9" i="4"/>
  <c r="M8" i="2"/>
</calcChain>
</file>

<file path=xl/sharedStrings.xml><?xml version="1.0" encoding="utf-8"?>
<sst xmlns="http://schemas.openxmlformats.org/spreadsheetml/2006/main" count="535" uniqueCount="301">
  <si>
    <t>IDENTIFICACIÓN</t>
  </si>
  <si>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</si>
  <si>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</si>
  <si>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</si>
  <si>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</si>
  <si>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</si>
  <si>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</si>
  <si>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</si>
  <si>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</si>
  <si>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</si>
  <si>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</si>
  <si>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</si>
  <si>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</si>
  <si>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</si>
  <si>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</si>
  <si>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</si>
  <si>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</si>
  <si>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</si>
  <si>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</si>
  <si>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</si>
  <si>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</si>
  <si>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</si>
  <si>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</si>
  <si>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r>
      <t xml:space="preserve">
Incumplimiento deliberado de los principios éticos de la función pública, debido a  ofrecimientos, presión y/o amenazas internas y externas .</t>
    </r>
    <r>
      <rPr>
        <sz val="10"/>
        <color rgb="FFFF0000"/>
        <rFont val="Arial Narrow"/>
        <family val="2"/>
      </rPr>
      <t xml:space="preserve">
</t>
    </r>
    <r>
      <rPr>
        <sz val="10"/>
        <rFont val="Arial Narrow"/>
        <family val="2"/>
      </rPr>
      <t xml:space="preserve">
</t>
    </r>
  </si>
  <si>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</si>
  <si>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</si>
  <si>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</si>
  <si>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</si>
  <si>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</si>
  <si>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</si>
  <si>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</si>
  <si>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</si>
  <si>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</si>
  <si>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</si>
  <si>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</si>
  <si>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</si>
  <si>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</si>
  <si>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</si>
  <si>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</si>
  <si>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</si>
  <si>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</si>
  <si>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</si>
  <si>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</si>
  <si>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</si>
  <si>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</si>
  <si>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</si>
  <si>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</si>
  <si>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</si>
  <si>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</si>
  <si>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</si>
  <si>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</si>
  <si>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</si>
  <si>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</si>
  <si>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</si>
  <si>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</si>
  <si>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</si>
  <si>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</si>
  <si>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</si>
  <si>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</si>
  <si>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</si>
  <si>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</si>
  <si>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</si>
  <si>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</si>
  <si>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</si>
  <si>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</si>
  <si>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</si>
  <si>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</si>
  <si>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</si>
  <si>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</si>
  <si>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</si>
  <si>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</si>
  <si>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</si>
  <si>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</si>
  <si>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</si>
  <si>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Pérdida de recursos.
Información que no refleja el estado real de la situación de la Entidad</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</si>
  <si>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</si>
  <si>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</si>
  <si>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</si>
  <si>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</si>
  <si>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</si>
  <si>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</si>
  <si>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</si>
  <si>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</si>
  <si>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</si>
  <si>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</si>
  <si>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</si>
  <si>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</si>
  <si>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</si>
  <si>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</si>
  <si>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</si>
  <si>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</si>
  <si>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</si>
  <si>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</si>
  <si>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</si>
  <si>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</si>
  <si>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</si>
  <si>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</si>
  <si>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</si>
  <si>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ESTRATEGIA ANTITRÁMITES</t>
  </si>
  <si>
    <t>RENDICIÓN DE CUENTAS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</si>
  <si>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</si>
  <si>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</si>
  <si>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Implementar la poítica de racionalización, estandarización y automatización de trámites y servicios</t>
  </si>
  <si>
    <t>Implementar acciones de información y diálogo para la rendición de cuentas a la comunidad</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</si>
  <si>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</si>
  <si>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</si>
  <si>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</si>
  <si>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</si>
  <si>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</si>
  <si>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</si>
  <si>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</si>
  <si>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</si>
  <si>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</si>
  <si>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</si>
  <si>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</si>
  <si>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</si>
  <si>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</si>
  <si>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Acceso no autorizado, pérdida o alteración intencional de información física de la  Corporación, para beneficio propio o de terceros.</t>
  </si>
  <si>
    <t>Desarrollar la defensa judicial por omisión o acción para favorecer a un tercero</t>
  </si>
  <si>
    <t>Trámite a racionalizar</t>
  </si>
  <si>
    <t>1.1    Utilización de listas de chequeo para revisión de requisitos de proyectos,  establecidos en la normatividad vigente.                                                                                                                                                                                             1.2    Capacitar a los funcionarios de la Entidad sobre requisitos para presentación de proyectos.</t>
  </si>
  <si>
    <t>Profesional Especializado Grado 17 Oficina Asesora de Planeación</t>
  </si>
  <si>
    <t>1.1   Listas de chequeo     diligenciadas                                              1.2   Registro de asistencia a capacitación</t>
  </si>
  <si>
    <t>Jefe Oficina de Control Interno</t>
  </si>
  <si>
    <t xml:space="preserve">Jefe de Oficina de Control Interno </t>
  </si>
  <si>
    <t xml:space="preserve">Informe </t>
  </si>
  <si>
    <t xml:space="preserve">Humanos, Logisticos y Financieros </t>
  </si>
  <si>
    <t>Aplicar  encuestas de percepción en los eventos de rendición de cuentas realizados por la  Corporación</t>
  </si>
  <si>
    <t>Número de eventos de rendición de cuentas con encuesta aplicada</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</si>
  <si>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</si>
  <si>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</si>
  <si>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</si>
  <si>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4.1   Mantener actualizadas las herramientas informáticas tanto de hardware como de software para la protección de la información, 4.2     Restricción de los accesos a los datos      4.3    Realización de copias de seguridad.         4.4.   Implementación del MPSI (Modelo de Privacidad y Seguridad de la Información) en la Corporación.</t>
  </si>
  <si>
    <t xml:space="preserve">Profesional Especializado Grado 13 Gestion TICs </t>
  </si>
  <si>
    <t>4.1   Firewall actualizados         4.2  Areas con información y equipos de red y servidores con acceso restringido y aplicativos con sistema de seguridad de usuarios y contraseñas.                                  4.3   Copias de seguridad de base de datos realizadas y programas instalados.               4.4   MPSI aprobado y adoptado en la Corporación.</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</si>
  <si>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</si>
  <si>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</si>
  <si>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</si>
  <si>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2.1  Socialización de las políticas relacionadas con el manejo de la  información.</t>
  </si>
  <si>
    <t>Asesora de Comunicaciones</t>
  </si>
  <si>
    <t>3.1    Registro de capacitación</t>
  </si>
  <si>
    <t>3.1    Formación de un equipo interdisciplinario para la atención en forma clara y oportuna de las PQRSD y Quejas Ambientales en el marco de las normas de atención al ciudadano y principios éticos del servicio público.</t>
  </si>
  <si>
    <t>No. Total De PQRSD Respondidas /  No. Total De PQRSD Recibidas X 100</t>
  </si>
  <si>
    <t>Humanos y Tecnológicos</t>
  </si>
  <si>
    <t xml:space="preserve">Verificar el funcionamiento de los canales habilitados para el servicio al ciudadano y recomendar las  acciones necesarias para su adecuado funcionamiento. </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</si>
  <si>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</si>
  <si>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</si>
  <si>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</si>
  <si>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</si>
  <si>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</si>
  <si>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</si>
  <si>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</si>
  <si>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</si>
  <si>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</si>
  <si>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Mantener información sobre la estructura de la corporación, los procedimientos, formatos, servicios y funcionamiento en la página web de la entidad.</t>
  </si>
  <si>
    <t>Oficina Asesora de Planeación</t>
  </si>
  <si>
    <t>Profesionales especializados Planificación corporativa y gestión TICs</t>
  </si>
  <si>
    <t>Profesional especializado Gestión TICs</t>
  </si>
  <si>
    <t>Estrategia funcionando</t>
  </si>
  <si>
    <t>Estructura organizativa, procedimientos, formatos, servicios y funcionamiento  publicados  en la página web.</t>
  </si>
  <si>
    <t>Estructura organizativa, Procedimientos, formatos, servicios y funcionamiento  publicados</t>
  </si>
  <si>
    <t xml:space="preserve">Subdirección de Autoridad Ambiental </t>
  </si>
  <si>
    <t xml:space="preserve">Humano - Tecnologico </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</si>
  <si>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</si>
  <si>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</si>
  <si>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</si>
  <si>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</si>
  <si>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</si>
  <si>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16.1 Actualización del manual de Contratación  16.2 Capacitación permanente al personal de apoyo al proceso de contratación.</t>
  </si>
  <si>
    <t>16.1    Manual de Contratación actualizado.                                  16.2  Registros de capacitaciones en contratación realizadas</t>
  </si>
  <si>
    <t>17.1    Realizar seguimiento a la entrega de informes de supervisión por parte de los supervisores.</t>
  </si>
  <si>
    <t>17.1    Circulares e informes de seguimiento a entregas</t>
  </si>
  <si>
    <t>19.1    Realizar jornada de capacitación orientada a fomentar la cultura del autocontrol.                    19.2      Realizar asesoría y acompañamiento en la prevención de los riesgos en cada prceso .                                            19.3   Desarrollar dos auditorias y seguimientos a los procesos.</t>
  </si>
  <si>
    <t xml:space="preserve">19.1  y 19.2 Registros de capacitación                                  19.3     Informes  de auditoria realizadas </t>
  </si>
  <si>
    <t>18.1     Monitoreo semanal a los procesos judiciales de la Entidad.</t>
  </si>
  <si>
    <t>18.1     Informes de seguimiento a procesos.</t>
  </si>
  <si>
    <t>Realizar audiencia pública para la elaboración del presupuesto participativo de la corporación</t>
  </si>
  <si>
    <t>Secretaría General</t>
  </si>
  <si>
    <t>Secretaría General
Oficina de Comunicaciones
Control Interno
Oficina de Planeación</t>
  </si>
  <si>
    <t>Audiencia pública realizada y evaluada</t>
  </si>
  <si>
    <t>Audiencia ejecutada</t>
  </si>
  <si>
    <t>Humanos y logísticos</t>
  </si>
  <si>
    <t>Realizar foro virtual de presupuesto participativo de la corporación</t>
  </si>
  <si>
    <t>Secretaría General
Oficina de Comunicaciones
Control Interno
Oficina de Planeación
Oficina de sistemas</t>
  </si>
  <si>
    <t>Foro virtual realizado</t>
  </si>
  <si>
    <t>Foro ejecutado</t>
  </si>
  <si>
    <t>Realizar audiencia pública de rendición de cuentas</t>
  </si>
  <si>
    <t>1 de febrero de 2018</t>
  </si>
  <si>
    <t>31 de mayo de 2018</t>
  </si>
  <si>
    <t>31 de diciembre de 2018</t>
  </si>
  <si>
    <t>Coordinador de Gestión Financiera</t>
  </si>
  <si>
    <t>12.1     Establecimiento de controles para el uso de los bienes de la entidad y socialización con los funcionarios</t>
  </si>
  <si>
    <t>12.1   Registro de socialización</t>
  </si>
  <si>
    <t>13.1   Establecimiento de condiciones de seguridad para los espacios físicos donde se encuentran los archivos de la entidad.
13.2   Desarrollo de controles de humedad y plagas de los archivos de la entidad.
13. 3   Diseño de  la estrategia de conservación documental y seguridad de la información</t>
  </si>
  <si>
    <t>13.1 y 13.2   Archivos en condiciones de seguridad
13.3   Estrategia adoptada por resolución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</si>
  <si>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</si>
  <si>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</si>
  <si>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</si>
  <si>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</si>
  <si>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</si>
  <si>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</si>
  <si>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</si>
  <si>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</si>
  <si>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</si>
  <si>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</si>
  <si>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</si>
  <si>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</si>
  <si>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</si>
  <si>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</si>
  <si>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PLAN ANTICORRUPCIÓN Y DE ATENCIÓN AL CIUDADANO 2019</t>
  </si>
  <si>
    <t>MAPA DE RIESGOS DE CORRUPCIÓN  2019</t>
  </si>
  <si>
    <t xml:space="preserve">Impacto </t>
  </si>
  <si>
    <t xml:space="preserve">Catastrofico </t>
  </si>
  <si>
    <t xml:space="preserve">Uso del Poder </t>
  </si>
  <si>
    <t xml:space="preserve">Beneficios Privados </t>
  </si>
  <si>
    <t>1 de febrero de 2019</t>
  </si>
  <si>
    <t>31 de mayo de 2019</t>
  </si>
  <si>
    <t>31 de diciembre de 2019</t>
  </si>
  <si>
    <t>15 de noviembre de 2019</t>
  </si>
  <si>
    <t>31 de Diciembre  de 2019</t>
  </si>
  <si>
    <t>1 de abril de 2019</t>
  </si>
  <si>
    <t>30 de abril de 2019</t>
  </si>
  <si>
    <t xml:space="preserve">Audiencias públicas de seguimiento al Plan de Acción </t>
  </si>
  <si>
    <t xml:space="preserve">Director Gneral </t>
  </si>
  <si>
    <t>ecretaría General
Oficina de Comunicaciones
Control Interno
Oficina de Planeación</t>
  </si>
  <si>
    <t>1 de Diciembre de 2019</t>
  </si>
  <si>
    <t xml:space="preserve">Desviar la gestión de lo Publico </t>
  </si>
  <si>
    <t xml:space="preserve">Clasificación </t>
  </si>
  <si>
    <t>9.1     Capacitar a los funcionarios del Grupo de Educación Ambiental sobre la normatividad aplicable a las funciones a cargo y aspectos atinente al ejercicio de la supervisión.</t>
  </si>
  <si>
    <t>Tramites ambientales</t>
  </si>
  <si>
    <t>Grupo de Seguimiento Ambiental</t>
  </si>
  <si>
    <t>Resolución para pago por servic ios de seguimiento ambiental</t>
  </si>
  <si>
    <t>Resolución ejecutoriada</t>
  </si>
  <si>
    <t>Permisos Ambientales</t>
  </si>
  <si>
    <t>Grupo de Licenciamiento y Tramites Ambientales. Grupo de Evaluación, Control y Monitoreo Ambiental.</t>
  </si>
  <si>
    <t>Terminos de referencia para proyectos eólicos y fotovoltaicos</t>
  </si>
  <si>
    <t>Resolución que establece los TDR colgada en la web</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</si>
  <si>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</si>
  <si>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</si>
  <si>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7.1 y 8.1    Registros de Actos Administrativos</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</si>
  <si>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</si>
  <si>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</si>
  <si>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Garantizar el seguimiento para el cumplimiento en la atención a las PQRSD recibidas por la Corporación.</t>
  </si>
  <si>
    <t>Informe mensual de seguimiento a PQRSD.</t>
  </si>
  <si>
    <t>Cero (0) Reclamaciones</t>
  </si>
  <si>
    <t>Seguimiento Enero a Abril de  2019</t>
  </si>
  <si>
    <t>% DE EJECUCIÓN</t>
  </si>
  <si>
    <t>Se continua con el seguimiento y reporte mensual respecto del estado de la PQRSD y Quejas Ambientales recepcionadas y registradas por la corporación - los informes son reportados  a las oficina de planeacion con copia a Dirección General, la oficina de Control Interno y direccionados a la oficina de sistemas para que sean publicados en el sitio web institucional para consulta de los grupos de interes.como evidencia se reportan como evidencia los oficios remisorios de los informes de Enero - Marzo 2018.</t>
  </si>
  <si>
    <t>Se realizo seguimiento y se dio a conocer el primer reporte sobre el funcionamiento de los canales de informacion dispuesto poir la corporacion al servicio del ciudadano.                           se anexa oficio remisorio del informe presentado</t>
  </si>
  <si>
    <t>Se aplicó la encuesta de percepción a las comunidades que participaron en la rendición de cuenta al seguimiento al informe de gestión vigencia 2018.</t>
  </si>
  <si>
    <t>De conformidad con lo señalado en el Estatuto Anticorrupción Ley 1474 de 2011 se presenta el
informe pormenorizado de Control Interno correspondiente al Cuatrimestre Noviembre de 2018 a
Marzo de 2019 de acuerdo con lo establecido en el Decreto 1499 de 2017, articulo 9 el nuevo
Modelo Integrado de Planeación y Gestión - MIPG.
Se observa el Modelo Integrado de Planeación y Gestión que busca fortalecer la medición y
desempeño de las Entidades Públicas.</t>
  </si>
  <si>
    <t>http://corpoguajira.gov.co/wp/audiencia-publica-seguimiento-al-plan-accion-cuatrienal/</t>
  </si>
  <si>
    <t>http://corpoguajira.gov.co/wp/transparencia-acceso-la-infomacion-publica/
http://corpoguajira.gov.co/wp/organigrama/
http://corpoguajira.gov.co/wp/procesos/
http://corpoguajira.gov.co/wp/formularios-para-descarga/</t>
  </si>
  <si>
    <t>4.1 La corporación cuenta con un firewall fortigate 200D el cual protege a la red de datos y servidores de la corporación de ataques e intentos de vulnerar la seguridad el cual se actualiza automáticamente por internet de las principales amenazas.                        4,2 El centro de datos cuenta con un sistema de acceso restringido por tarjetas el cual impide el ingresoa usuarios no autorizados. todos los servidores requieren de usuarios y contraseñas para su acceso. todos los aplicativos requieren de usuarios y contraseñas para su acceso                                                        4,3 se tiene una programacion de copias de seguridad de la base de datos de los principales aplicativos de la corporacion (PCT, NOMINA, SICO,SIG, etc.) y se cuenta con un registro de los mismos segun esta descrito en el procedimiento                              4,4 se presento al comite antitramite y de gobierno en linea el MPSI (Modelo de privacidad y seguridad de la informacion) para su aprobacion e implementacion.</t>
  </si>
  <si>
    <t>TOTAL</t>
  </si>
  <si>
    <t>mediante oficios con radicado INT: 912, INT: 913, INT:1330, INT:1811 de marzo y abril de 2019, se enviaron las listas de chequeo  para la presentación y viabilización de proyectos.</t>
  </si>
  <si>
    <t>Se dio cumplimiento a la siguiente actividad tal como consta en el oficio INT RAD:1858 donde se anexan las listas de asistencia a la capacitacion realizada el 9 de mayo de 2019.</t>
  </si>
  <si>
    <t>No se registra evidencia</t>
  </si>
  <si>
    <t>Actualmente se encuentran en la revisión final del inventario por dependencia y funcionarios con el fin de realizar la socialización ( no se registra evidencia).</t>
  </si>
  <si>
    <t xml:space="preserve">No se registro evidencia </t>
  </si>
  <si>
    <t xml:space="preserve">No registra evidencia
</t>
  </si>
  <si>
    <t xml:space="preserve">A corte 26 de Abril de 2019 se presento  el informe para  medir la sastisfaccion al cliente externo de la corporacion. El cual se dio a conocer en la audiencia  publica realizada al 30 de abril de 2019. </t>
  </si>
  <si>
    <t>Actualmente se vienen adelantado las actividades que hacen referencia a la estrategia gobierno digital.</t>
  </si>
  <si>
    <t>Boletin de tesoreria a 30/04/2019.
en cuanto a las conciliaciones no se registra evidencia.</t>
  </si>
  <si>
    <t>Esta actividad se llevará a cabo en el segundo semestre de 2019</t>
  </si>
  <si>
    <t xml:space="preserve">Acción u Omisión  </t>
  </si>
  <si>
    <t>Pérdida de recursos, afectación de la imagen y misión de la Entidad. Actuación disciplinaria</t>
  </si>
  <si>
    <t xml:space="preserve">Catastrófico </t>
  </si>
  <si>
    <t>Se entrego evidencia de los formatos de las listas de chequeo  a fin de revisar y evaluar los  proyectos de inversión publica, decepcionados en la oficina de banco de proyectos.(soporte - listas de chequeo). 
Según oficio con radicado INT: 2278, la capacitación para los funcionarios de la entidad se tiene programada para el segundo semestre de 2019.</t>
  </si>
  <si>
    <t xml:space="preserve">Desarrollar la estrategia de comunicaciones y atención al ciudadano garantizando que la información sea clara,  veraz y oportuna </t>
  </si>
  <si>
    <t>2.1   Registros de asistencia a socializaciones.</t>
  </si>
  <si>
    <t>El 1 de abril de 2019 se adoptaron los ajustes a los procedimientos de PQRSD y Atención a las Quejas Ambientales.                                               El 8 de Abril de 2019 se realizo capacitación y socialización del procedimiento de PQRSD y Atención a las Quejas Ambientales a los funcionarios de la sede territorial.( se aportaron las listas de asistencia)</t>
  </si>
  <si>
    <t>se vienen desarrollando  jornadas de reinducción y capacitación a todos los funcionarios de la corporación para garantizar la correcta atención y tramite de PQRSD y Quejas Ambientales  (se aportaron las lista de asistencia).</t>
  </si>
  <si>
    <t>Gestión Tics</t>
  </si>
  <si>
    <t xml:space="preserve">Gestionar las herramientas Tecnología de Información y Comunicaciones Tics utilizando intrumentos y materiales amigables con el medio ambiente  que permitan el fortalecimiento en la administracion y aseguramiento de la informacion asi como la utlizilzacion de hardware y software para el cumplimiento de la mision institucional </t>
  </si>
  <si>
    <t>Se hizo entrega del Manual de calidad actualizado a la vigencia 2019.</t>
  </si>
  <si>
    <t>Segumiento enero - abril 2019</t>
  </si>
  <si>
    <t xml:space="preserve">No se registra evidencia </t>
  </si>
  <si>
    <t>Seguimiento Mayo a Agosto de  2019</t>
  </si>
  <si>
    <t>Segumiento Mayo - Agosto 2019</t>
  </si>
  <si>
    <t>Seguimiento Enero - Abril 2019</t>
  </si>
  <si>
    <t>Seguimiento Mayo - Agosto</t>
  </si>
  <si>
    <t>Se envía resolución en el que se evidencia la inclusión de los procesos a socializar en la reinducción programadas durante los meses de agosto y septiembre de 2019, y las listas de asistencias al evento. Aunque en la programación se establece la socialización para el 9 de septiembre, esta se llevó a cabo durante la jornada del 12 de agosto.</t>
  </si>
  <si>
    <t xml:space="preserve">Enviamos informe de estado de conciliaciones presentado por el funcionario encargado. El último boletín de tesorería impreso y revisado data del 13 de agosto de 2019. Actualmente la oficina de sistemas se encuentra trabajando en las fallas que obstaculizan el normal funcionamiento del módulo de egresos, necesario para la impresión de los mismos.
  </t>
  </si>
  <si>
    <t>Se realizó la debida evaluación a cada uno de los 14 proyectos previo a su aprobación y ejecución por parte de la Corporación, aplicándoles la lista de chequeo a fin de saber si estos cumplian los requisitos para aceder a los recursos del nivel central. 
La evidencia de la aplicación de las listas de chequeo a cada uno de los 14 proyectos evaluados reposa en la carpeta física: Evaluación a Proyectos 2019 ubicada en la Oficina de Banco de Proyectos del Área de Planificación Corporativa.
Así mismo, se brindó asesoría y asistencia técnica a los formuladores de proyectos en cuanto a la metodología y al cumplimiento de los requisitos exigidos por las diferentes fuentes de financiación.    Se programa capacitación en formulación de proyectos para el día 17 de septiembre de 2019, dirigida a los formuladores, supervisores, contratistas e interventores.</t>
  </si>
  <si>
    <t>4.1 La corporación cuenta con un firewall fortigate 200D el cual protege a la red de datos y servidores de la corporación de ataques e intentos de vulnerar la seguridad el cual se actualiza automáticamente, sin embrago, no se ha adquirido la licencia de actualización que le permita a la Corporación protegerse de nuevas amenazas que aparezcan en la red. La solicitud de estas actualizaciones fueron incluidas en el PAA, cuenta con estudios previos y se está a la espera de la asignación de recursos                      
4,2 El centro de datos cuenta con un sistema de acceso restringido por tarjetas el cual impide el ingreso a usuarios no autorizados. Todos los servidores requieren de usuarios y contraseñas para su acceso. Todos los aplicativos requieren de usuarios y contraseñas para su acceso.                                                        
4,3 Se tiene una programacion de copias de seguridad de la base de datos de los principales aplicativos de la corporacion (PCT, NOMINA, SICO, etc.) y se cuenta con un registro de los mismos segun esta descrito en el procedimiento. Las copias de seguridad se realizan diariamente a los aplicativos principales y se envían copias a la NUBE. Los reportes de las copias de seguridad realizadas reposan en la Oficina de Gestión TIC.                             
4,4 Se presentó al comite antitramite y de gobierno en linea el MPSI (Modelo de privacidad y seguridad de la informacion) para su aprobacion e implementacion, aún continúa en estudio por parte de los integrantes del comité.</t>
  </si>
  <si>
    <t xml:space="preserve">No han ingresado a la Corporación Proyectos de POT´s para los procesos de concertación de los asuntos ambientales, razón por la cual no se evidencia el diligenciamiento de las listas de chequeo a corte del 30 de agosto de 2019. </t>
  </si>
  <si>
    <t>Actualmente se vienen adelantado las actividades que hacen referencia a la estrategia gobierno digital. Se presentó ante el Comité antitrámites y de Gobierno en Línea de la Corporación el PETI, para su aprobación de acuerdo al Acta No 2 de 2019 del 30 de mayo. También se presentan avances en las actividades de actualización de la página web, transformación digital, datos abiertos, actualización de la infraestructura tecnológica.</t>
  </si>
  <si>
    <t>CORTE</t>
  </si>
  <si>
    <t>%</t>
  </si>
  <si>
    <t>se anexa evidencia de la matriz que contiene de temperatura, humedad mensual.</t>
  </si>
  <si>
    <t xml:space="preserve">Se han realizado las actualizaciones de inventarios por responsables a cada uno de los funcionarios de la Corporación, de acuerdo a la última revisión periódica la cual inició en Diciembre de 2018 y culminó en febrero de 2019 debido a los cambios en la planta de personal; una vez se entregan los elementos devolutivos a los Funcionarios se les indica la cantidad de elementos asignados, número de placa, el estado, el adecuado uso y los procedimientos indicados para el buen manejo de estos.
Igualmente se le hace acompañamiento permanente a los funcionarios cuando requieren o necesitan algún movimiento de los inventarios  y actualizaciones  de los mismos"
</t>
  </si>
  <si>
    <t>Desde la Oficina de Comunicaciones, Atención y Servicio al Ciudadano se ha venido cumpliendo con la tarea de socializar cada actualización y/o modificación de los procedmientos de peticiones, quejas, reclamos, sugerencias y denuncias - PQRSD y Atención a las quejas ambientales, es asi como a traves de induciones, reinducciones y correos electronicos se ha interactuado con los integrantes de la Corporación haciendo especial enfasis en esta tematica que hace parte del continuoque hacer de cada intgrante de la corporación.</t>
  </si>
  <si>
    <t xml:space="preserve">A la fecha se han presentado 6 informes de seguimiento a los procedimientos de peticiones, quejas, Reclamos, Sugerencias y Denuncias - PQRSD y Atención a las quejas Ambientales ; a traves de estos informe de seguimiento se presenta una radiografica del estado de este indicador de medicion en el SIG. Asi mismo y previo a la presentacion de cada informe de seguimiento, se han realizado acciones de seguimiento preventivo bajo una metodologia electronica y presencial con cada una de las areas de la Corporación. Finalmente, se han realizado reportes especiales de la vigencia 2018 y 2019 con la finalidad de subsanar y promover la mayor cantidad de atenciones, especialmente de aquellos registros que cumplidos el termino estimado de atención, presentan registro de vencimiento ante la falta de soporte que garantice la respectiva atención. Como evidencia se reportan los oficios remisorios de los informes de Enero-Junio de 2019 ( El informe de Julio esta Proximo a su presentación de acuerdo con la dinamica establecida en el tablero de control).   </t>
  </si>
  <si>
    <t>En la vigencia 2019 se han presentado Dos(2) informes de seguimiento al funcionamiento de los canales de información dispuestos por la Corporación al servicio del ciudadano. Los cuales fueron presentados al Director General y a la Secretaria General para su debido conocimiento y toma de acciones que permitan subsanar los incovenientes que se puedan haber encontrado en el seguimiento efectuado. Se presenta constancia del segundo informe de seguimiento desarrollo.</t>
  </si>
  <si>
    <t>se han presentado 2 informes de acuerdo a la medicion periodica para conocer la percepción de los grupos de interes de la Corporación, cuyos resultados se han tabulado, analizado y presentado en informes ejecutivos con destinos a la Alta direcciónb a fin de contribuir en la toma de deciones orientadas a la mejora en los servicios al ciudadano como soporte se anexa copia de la remision del segundo informe e forma fisica y electronica.</t>
  </si>
  <si>
    <t>De conformidad con lo señalado en el Estatuto Anticorrupción Ley 1474 de 2011 se presenta el
informe pormenorizado de Control Interno correspondiente al Cuatrimestre julio de 2019 a
Marzo de 2019 de acuerdo con lo establecido en el Decreto 1499 de 2017, articulo 9 el nuevo
Modelo Integrado de Planeación y Gestión - MIPG.
Se observa el Modelo Integrado de Planeación y Gestión que busca fortalecer la medición y
desempeño de las Entidades Públicas.</t>
  </si>
  <si>
    <t>el 6 de mayo de 2019 se cumplio con la cpacitación/ socialización del procedimiento y Atención a las quejas Ambientales a los funcionarios de la sede  principal y se asumio el compromiso de gestionar ante la alta dirección el ajuste del derrotero para mejorar el indicador de cumplimiento a estos procedimientos. Con la participación activa de la Subdirección de Autoridad Ambiental y Sede Teritorial Sur se logro consolidar el ajuste a los procedimientos de PQRSD y Atención a las quejas ambientales, redundando en las versiones 6 y 4, respectivamente. Asi mismo se logro la implementación a traves del SIG y la puesta en marcha de la primera versión de la estrategia de Atención y Servicio al Ciudadano, en la cual se consolidan las políticas en terminos de atención y trato a los grupos de interes de la Corporación sin distinción de edad, etnia, raza, genero, ocupación, y/o discapacidad.</t>
  </si>
  <si>
    <t>Se realizo capacitación a a los funcionarios del Grupo de Educación Ambiental sobre la politica nacional de educación ambiental. El dia 06 de febrero de 2019</t>
  </si>
  <si>
    <t>Mediante certificación expedida por el area Juridica de fecha 2/09/19, manifestando que se viene haciendo entrega oportuna de los informes de supervision por parte de los funcionarios de la entidad.</t>
  </si>
  <si>
    <t>Mediante certificacion el area juridica manifiesta que se realizo seguimiento y monitoreo al estado de los procesos judiciales reportados en la plataforma eKogui a corte agosto 2019.</t>
  </si>
</sst>
</file>

<file path=xl/styles.xml><?xml version="1.0" encoding="utf-8"?>
<styleSheet xmlns="http://schemas.openxmlformats.org/spreadsheetml/2006/main">
  <numFmts count="1">
    <numFmt numFmtId="164" formatCode="dd\-mm\-yy;@"/>
  </numFmts>
  <fonts count="24">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11"/>
      <color theme="1"/>
      <name val="Calibri"/>
      <family val="2"/>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sz val="10"/>
      <color indexed="8"/>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87">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thin">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ck">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ck">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s>
  <cellStyleXfs count="4">
    <xf numFmtId="0" fontId="0" fillId="0" borderId="0"/>
    <xf numFmtId="0" fontId="16" fillId="0" borderId="0"/>
    <xf numFmtId="9" fontId="18" fillId="0" borderId="0" applyFont="0" applyFill="0" applyBorder="0" applyAlignment="0" applyProtection="0"/>
    <xf numFmtId="0" fontId="19" fillId="0" borderId="0" applyNumberFormat="0" applyFill="0" applyBorder="0" applyAlignment="0" applyProtection="0"/>
  </cellStyleXfs>
  <cellXfs count="370">
    <xf numFmtId="0" fontId="0" fillId="0" borderId="0" xfId="0"/>
    <xf numFmtId="0" fontId="4" fillId="0" borderId="0" xfId="0" applyFont="1"/>
    <xf numFmtId="0" fontId="5" fillId="0" borderId="0" xfId="0" applyFont="1"/>
    <xf numFmtId="0" fontId="5" fillId="0" borderId="0" xfId="0" applyFont="1" applyFill="1"/>
    <xf numFmtId="0" fontId="3" fillId="0" borderId="6"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left" vertical="top" wrapText="1"/>
    </xf>
    <xf numFmtId="0" fontId="8" fillId="0" borderId="2" xfId="0" applyFont="1" applyFill="1" applyBorder="1" applyAlignment="1">
      <alignment vertical="center" wrapText="1"/>
    </xf>
    <xf numFmtId="0" fontId="13" fillId="0" borderId="3" xfId="0" applyFont="1" applyFill="1" applyBorder="1" applyAlignment="1">
      <alignment horizontal="justify" vertical="center" wrapText="1"/>
    </xf>
    <xf numFmtId="0" fontId="15" fillId="0" borderId="3" xfId="1" applyFont="1" applyFill="1" applyBorder="1" applyAlignment="1">
      <alignment horizontal="left" vertical="center" wrapText="1"/>
    </xf>
    <xf numFmtId="14" fontId="15" fillId="0" borderId="3" xfId="1" applyNumberFormat="1" applyFont="1" applyFill="1" applyBorder="1" applyAlignment="1">
      <alignment horizontal="center" vertical="center" wrapText="1"/>
    </xf>
    <xf numFmtId="0" fontId="15" fillId="0" borderId="3" xfId="1" applyFont="1" applyFill="1" applyBorder="1" applyAlignment="1">
      <alignment horizontal="justify" vertical="center" wrapText="1"/>
    </xf>
    <xf numFmtId="0" fontId="13" fillId="2" borderId="9" xfId="0" applyFont="1" applyFill="1" applyBorder="1" applyAlignment="1">
      <alignment horizontal="center" vertical="center" wrapText="1"/>
    </xf>
    <xf numFmtId="0" fontId="11" fillId="0" borderId="0" xfId="0" applyFont="1"/>
    <xf numFmtId="0" fontId="12"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15" fillId="2" borderId="2" xfId="0" applyNumberFormat="1" applyFont="1" applyFill="1" applyBorder="1" applyAlignment="1">
      <alignment vertical="center" wrapText="1"/>
    </xf>
    <xf numFmtId="0" fontId="13" fillId="0" borderId="2" xfId="0" applyFont="1" applyBorder="1" applyAlignment="1">
      <alignment vertical="center" wrapText="1"/>
    </xf>
    <xf numFmtId="0" fontId="15" fillId="2" borderId="2" xfId="0" applyFont="1" applyFill="1" applyBorder="1" applyAlignment="1">
      <alignment vertical="center" wrapText="1"/>
    </xf>
    <xf numFmtId="0" fontId="15" fillId="0" borderId="2" xfId="0"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3" fillId="0" borderId="2" xfId="0" applyFont="1" applyFill="1" applyBorder="1" applyAlignment="1">
      <alignment horizontal="justify" vertical="center" wrapText="1"/>
    </xf>
    <xf numFmtId="0" fontId="15" fillId="0" borderId="2" xfId="1" applyFont="1" applyFill="1" applyBorder="1" applyAlignment="1">
      <alignment horizontal="left" vertical="center" wrapText="1"/>
    </xf>
    <xf numFmtId="0" fontId="15" fillId="0" borderId="2" xfId="1" applyFont="1" applyFill="1" applyBorder="1" applyAlignment="1">
      <alignment horizontal="justify" vertical="center" wrapText="1"/>
    </xf>
    <xf numFmtId="0" fontId="15" fillId="2" borderId="2" xfId="0" applyFont="1" applyFill="1" applyBorder="1" applyAlignment="1">
      <alignment horizontal="center" vertical="center" wrapText="1"/>
    </xf>
    <xf numFmtId="14" fontId="15" fillId="2" borderId="2" xfId="0" applyNumberFormat="1" applyFont="1" applyFill="1" applyBorder="1" applyAlignment="1">
      <alignment vertical="center" wrapText="1"/>
    </xf>
    <xf numFmtId="14" fontId="15" fillId="2" borderId="2" xfId="0" applyNumberFormat="1" applyFont="1" applyFill="1" applyBorder="1" applyAlignment="1">
      <alignment horizontal="center" vertical="center" wrapText="1"/>
    </xf>
    <xf numFmtId="0" fontId="17" fillId="0" borderId="30" xfId="1" applyFont="1" applyFill="1" applyBorder="1" applyAlignment="1">
      <alignment horizontal="justify" vertical="center" wrapText="1"/>
    </xf>
    <xf numFmtId="0" fontId="17" fillId="0" borderId="23" xfId="1" applyFont="1" applyFill="1" applyBorder="1" applyAlignment="1">
      <alignment horizontal="justify" vertical="center" wrapText="1"/>
    </xf>
    <xf numFmtId="0" fontId="13" fillId="0" borderId="44" xfId="0" applyFont="1" applyFill="1" applyBorder="1" applyAlignment="1">
      <alignment horizontal="center" vertical="center" wrapText="1"/>
    </xf>
    <xf numFmtId="0" fontId="14" fillId="0" borderId="32" xfId="0" applyFont="1" applyFill="1" applyBorder="1" applyAlignment="1">
      <alignment horizontal="center" vertical="center" wrapText="1"/>
    </xf>
    <xf numFmtId="164" fontId="14" fillId="0" borderId="32" xfId="0" applyNumberFormat="1" applyFont="1" applyFill="1" applyBorder="1" applyAlignment="1">
      <alignment horizontal="center" vertical="center" wrapText="1"/>
    </xf>
    <xf numFmtId="0" fontId="14" fillId="0" borderId="32" xfId="0" applyFont="1" applyFill="1" applyBorder="1" applyAlignment="1">
      <alignment horizontal="center" wrapText="1"/>
    </xf>
    <xf numFmtId="0" fontId="4" fillId="2" borderId="0" xfId="0" applyFont="1" applyFill="1"/>
    <xf numFmtId="0" fontId="5" fillId="2" borderId="0" xfId="0" applyFont="1" applyFill="1"/>
    <xf numFmtId="0" fontId="3" fillId="0"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49" fontId="15" fillId="2" borderId="10" xfId="0" applyNumberFormat="1" applyFont="1" applyFill="1" applyBorder="1" applyAlignment="1">
      <alignment horizontal="justify" vertical="center" wrapText="1"/>
    </xf>
    <xf numFmtId="49" fontId="15" fillId="2" borderId="10" xfId="0" applyNumberFormat="1" applyFont="1" applyFill="1" applyBorder="1" applyAlignment="1">
      <alignment horizontal="left" vertical="center" wrapText="1"/>
    </xf>
    <xf numFmtId="14" fontId="15" fillId="2" borderId="10" xfId="0" applyNumberFormat="1" applyFont="1" applyFill="1" applyBorder="1" applyAlignment="1">
      <alignment horizontal="center" vertical="center" wrapText="1"/>
    </xf>
    <xf numFmtId="0" fontId="13" fillId="0" borderId="10" xfId="0" applyFont="1" applyBorder="1" applyAlignment="1">
      <alignment vertical="center" wrapText="1"/>
    </xf>
    <xf numFmtId="0" fontId="17" fillId="0" borderId="30" xfId="1" applyFont="1" applyFill="1" applyBorder="1" applyAlignment="1">
      <alignment vertical="center" wrapText="1"/>
    </xf>
    <xf numFmtId="0" fontId="17" fillId="0" borderId="17" xfId="1" applyFont="1" applyFill="1" applyBorder="1" applyAlignment="1">
      <alignment horizontal="justify" vertical="center" wrapText="1"/>
    </xf>
    <xf numFmtId="0" fontId="14" fillId="0" borderId="13" xfId="0" applyFont="1" applyFill="1" applyBorder="1" applyAlignment="1">
      <alignment horizontal="center" vertical="center" wrapText="1"/>
    </xf>
    <xf numFmtId="164" fontId="14" fillId="0" borderId="13" xfId="0" applyNumberFormat="1"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8" xfId="0" applyFont="1" applyFill="1" applyBorder="1" applyAlignment="1">
      <alignment horizontal="center" wrapText="1"/>
    </xf>
    <xf numFmtId="0" fontId="14" fillId="0" borderId="56" xfId="0" applyFont="1" applyFill="1" applyBorder="1" applyAlignment="1">
      <alignment horizontal="center" vertical="center" wrapText="1"/>
    </xf>
    <xf numFmtId="9" fontId="0" fillId="0" borderId="0" xfId="0" applyNumberFormat="1"/>
    <xf numFmtId="0" fontId="14" fillId="0" borderId="33" xfId="0" applyFont="1" applyFill="1" applyBorder="1" applyAlignment="1">
      <alignment vertical="center" wrapText="1"/>
    </xf>
    <xf numFmtId="9" fontId="14" fillId="0" borderId="34" xfId="2" applyFont="1" applyFill="1" applyBorder="1" applyAlignment="1">
      <alignment horizontal="center" vertical="center" wrapText="1"/>
    </xf>
    <xf numFmtId="9" fontId="0" fillId="0" borderId="51" xfId="2" applyNumberFormat="1" applyFont="1" applyBorder="1" applyAlignment="1">
      <alignment horizontal="center" vertical="center" wrapText="1"/>
    </xf>
    <xf numFmtId="9" fontId="14" fillId="0" borderId="58" xfId="2" applyFont="1" applyFill="1" applyBorder="1" applyAlignment="1">
      <alignment horizontal="center" vertical="center" wrapText="1"/>
    </xf>
    <xf numFmtId="9" fontId="4" fillId="2" borderId="3" xfId="2" applyFont="1" applyFill="1" applyBorder="1" applyAlignment="1">
      <alignment horizontal="center" vertical="center"/>
    </xf>
    <xf numFmtId="9" fontId="0" fillId="0" borderId="33" xfId="2" applyFont="1" applyBorder="1" applyAlignment="1">
      <alignment horizontal="center" vertical="center"/>
    </xf>
    <xf numFmtId="9" fontId="0" fillId="0" borderId="34" xfId="2" applyFont="1" applyBorder="1" applyAlignment="1">
      <alignment horizontal="center" vertical="center"/>
    </xf>
    <xf numFmtId="9" fontId="0" fillId="0" borderId="40" xfId="2" applyFont="1" applyBorder="1" applyAlignment="1">
      <alignment horizontal="center" vertical="center"/>
    </xf>
    <xf numFmtId="9" fontId="0" fillId="0" borderId="41" xfId="2" applyFont="1" applyBorder="1" applyAlignment="1">
      <alignment horizontal="center" vertical="center"/>
    </xf>
    <xf numFmtId="9" fontId="4" fillId="0" borderId="0" xfId="0" applyNumberFormat="1" applyFont="1"/>
    <xf numFmtId="9" fontId="4" fillId="0" borderId="0" xfId="2" applyFont="1"/>
    <xf numFmtId="0" fontId="14" fillId="0" borderId="26" xfId="0" applyFont="1" applyFill="1" applyBorder="1" applyAlignment="1">
      <alignment horizontal="center" vertical="center" wrapText="1"/>
    </xf>
    <xf numFmtId="0" fontId="0" fillId="0" borderId="81" xfId="0" applyBorder="1" applyAlignment="1">
      <alignment horizontal="center" vertical="center"/>
    </xf>
    <xf numFmtId="9" fontId="0" fillId="0" borderId="82" xfId="0" applyNumberFormat="1" applyBorder="1" applyAlignment="1">
      <alignment horizontal="center" vertical="center"/>
    </xf>
    <xf numFmtId="0" fontId="17" fillId="0" borderId="3" xfId="1" applyFont="1" applyFill="1" applyBorder="1" applyAlignment="1">
      <alignment vertical="center" wrapText="1"/>
    </xf>
    <xf numFmtId="9" fontId="0" fillId="0" borderId="24" xfId="0" applyNumberFormat="1" applyBorder="1" applyAlignment="1">
      <alignment horizontal="center" vertical="center"/>
    </xf>
    <xf numFmtId="0" fontId="17" fillId="0" borderId="3" xfId="1" applyFont="1" applyFill="1" applyBorder="1" applyAlignment="1">
      <alignment horizontal="justify" vertical="center" wrapText="1"/>
    </xf>
    <xf numFmtId="0" fontId="14" fillId="0" borderId="55" xfId="0" applyFont="1" applyFill="1" applyBorder="1" applyAlignment="1">
      <alignment horizontal="center" vertical="center" wrapText="1"/>
    </xf>
    <xf numFmtId="9" fontId="0" fillId="0" borderId="23" xfId="0" applyNumberFormat="1" applyBorder="1" applyAlignment="1">
      <alignment horizontal="center" vertical="center"/>
    </xf>
    <xf numFmtId="9" fontId="0" fillId="0" borderId="52" xfId="2" applyFont="1" applyBorder="1" applyAlignment="1">
      <alignment horizontal="center" vertical="center"/>
    </xf>
    <xf numFmtId="0" fontId="0" fillId="0" borderId="3" xfId="0" applyBorder="1"/>
    <xf numFmtId="9" fontId="14" fillId="0" borderId="3" xfId="2" applyFont="1" applyFill="1" applyBorder="1" applyAlignment="1">
      <alignment horizontal="center" vertical="center" wrapText="1"/>
    </xf>
    <xf numFmtId="9" fontId="0" fillId="0" borderId="3" xfId="2" applyFont="1" applyBorder="1" applyAlignment="1">
      <alignment horizontal="center" vertical="center"/>
    </xf>
    <xf numFmtId="0" fontId="14" fillId="0" borderId="3" xfId="0" applyFont="1" applyFill="1" applyBorder="1" applyAlignment="1">
      <alignment horizontal="center" wrapText="1"/>
    </xf>
    <xf numFmtId="9" fontId="14" fillId="0" borderId="84" xfId="2" applyFont="1" applyFill="1" applyBorder="1" applyAlignment="1">
      <alignment horizontal="center" vertical="center" wrapText="1"/>
    </xf>
    <xf numFmtId="0" fontId="14" fillId="0" borderId="3" xfId="0" applyFont="1" applyFill="1" applyBorder="1" applyAlignment="1">
      <alignment horizontal="center" vertical="center" wrapText="1"/>
    </xf>
    <xf numFmtId="9" fontId="0" fillId="0" borderId="23" xfId="0" applyNumberFormat="1" applyBorder="1"/>
    <xf numFmtId="9" fontId="0" fillId="0" borderId="3" xfId="2" applyNumberFormat="1" applyFont="1" applyBorder="1" applyAlignment="1">
      <alignment horizontal="center" vertical="center" wrapText="1"/>
    </xf>
    <xf numFmtId="9" fontId="14" fillId="0" borderId="23" xfId="2" applyFont="1" applyFill="1" applyBorder="1" applyAlignment="1">
      <alignment horizontal="center" vertical="center" wrapText="1"/>
    </xf>
    <xf numFmtId="0" fontId="0" fillId="0" borderId="23" xfId="0" applyBorder="1"/>
    <xf numFmtId="0" fontId="0" fillId="0" borderId="24" xfId="0" applyBorder="1"/>
    <xf numFmtId="9" fontId="0" fillId="0" borderId="52" xfId="2" applyNumberFormat="1" applyFont="1" applyBorder="1" applyAlignment="1">
      <alignment horizontal="center" vertical="center" wrapText="1"/>
    </xf>
    <xf numFmtId="9" fontId="0" fillId="0" borderId="53" xfId="2" applyFont="1" applyBorder="1" applyAlignment="1">
      <alignment horizontal="center" vertical="center"/>
    </xf>
    <xf numFmtId="9" fontId="0" fillId="0" borderId="59" xfId="2" applyFont="1" applyBorder="1" applyAlignment="1">
      <alignment horizontal="center" vertical="center"/>
    </xf>
    <xf numFmtId="9" fontId="0" fillId="0" borderId="23" xfId="2" applyFont="1" applyBorder="1" applyAlignment="1">
      <alignment horizontal="center" vertical="center"/>
    </xf>
    <xf numFmtId="9" fontId="0" fillId="0" borderId="80" xfId="2" applyFont="1" applyBorder="1" applyAlignment="1">
      <alignment horizontal="center" vertical="center"/>
    </xf>
    <xf numFmtId="9" fontId="0" fillId="0" borderId="86" xfId="2" applyFont="1" applyBorder="1" applyAlignment="1">
      <alignment horizontal="center" vertical="center"/>
    </xf>
    <xf numFmtId="0" fontId="0" fillId="0" borderId="9" xfId="0" applyBorder="1"/>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9" fontId="14" fillId="0" borderId="9" xfId="2" applyFont="1" applyFill="1" applyBorder="1" applyAlignment="1">
      <alignment horizontal="center" vertical="center" wrapText="1"/>
    </xf>
    <xf numFmtId="0" fontId="11" fillId="0" borderId="3" xfId="0" applyFont="1" applyBorder="1" applyAlignment="1">
      <alignment horizontal="center"/>
    </xf>
    <xf numFmtId="0" fontId="14" fillId="0" borderId="8" xfId="0" applyFont="1" applyFill="1" applyBorder="1" applyAlignment="1">
      <alignment horizontal="center" vertical="center" wrapText="1"/>
    </xf>
    <xf numFmtId="9" fontId="0" fillId="0" borderId="23" xfId="0" applyNumberFormat="1" applyBorder="1" applyAlignment="1">
      <alignment horizontal="center"/>
    </xf>
    <xf numFmtId="0" fontId="15" fillId="0" borderId="9" xfId="0" applyFont="1" applyFill="1" applyBorder="1" applyAlignment="1">
      <alignment horizontal="justify" vertical="center" wrapText="1"/>
    </xf>
    <xf numFmtId="0" fontId="15" fillId="0" borderId="10" xfId="0" applyFont="1" applyFill="1" applyBorder="1" applyAlignment="1">
      <alignment horizontal="justify" vertical="center" wrapText="1"/>
    </xf>
    <xf numFmtId="0" fontId="12" fillId="0" borderId="9" xfId="0" applyFont="1" applyFill="1" applyBorder="1" applyAlignment="1">
      <alignment horizontal="center" vertical="center"/>
    </xf>
    <xf numFmtId="0" fontId="15" fillId="0" borderId="9" xfId="0" applyFont="1" applyFill="1" applyBorder="1" applyAlignment="1">
      <alignment horizontal="left" vertical="center" wrapText="1"/>
    </xf>
    <xf numFmtId="0" fontId="15" fillId="0" borderId="9" xfId="0" applyFont="1" applyFill="1" applyBorder="1" applyAlignment="1">
      <alignment horizontal="justify" vertical="center"/>
    </xf>
    <xf numFmtId="14" fontId="15" fillId="0" borderId="9" xfId="0" applyNumberFormat="1" applyFont="1" applyFill="1" applyBorder="1" applyAlignment="1">
      <alignment horizontal="center" vertical="center" wrapText="1"/>
    </xf>
    <xf numFmtId="0" fontId="17" fillId="0" borderId="9" xfId="1" applyFont="1" applyFill="1" applyBorder="1" applyAlignment="1">
      <alignment horizontal="justify" vertical="center" wrapText="1"/>
    </xf>
    <xf numFmtId="0" fontId="0" fillId="0" borderId="9" xfId="0" applyFill="1" applyBorder="1" applyAlignment="1">
      <alignment horizontal="center" vertical="center" wrapText="1"/>
    </xf>
    <xf numFmtId="9" fontId="0" fillId="0" borderId="43" xfId="0" applyNumberFormat="1" applyFill="1" applyBorder="1" applyAlignment="1">
      <alignment horizontal="center" vertical="center"/>
    </xf>
    <xf numFmtId="9" fontId="4" fillId="0" borderId="3" xfId="2" applyFont="1" applyFill="1" applyBorder="1" applyAlignment="1">
      <alignment horizontal="center" vertical="center"/>
    </xf>
    <xf numFmtId="0" fontId="14" fillId="0" borderId="37" xfId="0" applyFont="1" applyFill="1" applyBorder="1" applyAlignment="1">
      <alignment horizontal="center" vertical="center" wrapText="1"/>
    </xf>
    <xf numFmtId="0" fontId="15" fillId="0" borderId="37" xfId="0" applyFont="1" applyFill="1" applyBorder="1" applyAlignment="1">
      <alignment horizontal="left" vertical="center" wrapText="1"/>
    </xf>
    <xf numFmtId="0" fontId="15" fillId="0" borderId="37" xfId="0" applyFont="1" applyFill="1" applyBorder="1" applyAlignment="1">
      <alignment horizontal="justify" vertical="center"/>
    </xf>
    <xf numFmtId="0" fontId="15" fillId="0" borderId="37" xfId="0" applyFont="1" applyFill="1" applyBorder="1" applyAlignment="1">
      <alignment horizontal="justify" vertical="center" wrapText="1"/>
    </xf>
    <xf numFmtId="14" fontId="15" fillId="0" borderId="37" xfId="0" applyNumberFormat="1" applyFont="1" applyFill="1" applyBorder="1" applyAlignment="1">
      <alignment horizontal="center" vertical="center" wrapText="1"/>
    </xf>
    <xf numFmtId="0" fontId="17" fillId="0" borderId="37" xfId="1" applyFont="1" applyFill="1" applyBorder="1" applyAlignment="1">
      <alignment horizontal="justify" vertical="center" wrapText="1"/>
    </xf>
    <xf numFmtId="0" fontId="0" fillId="0" borderId="37" xfId="0" applyFill="1" applyBorder="1" applyAlignment="1">
      <alignment horizontal="left" vertical="center" wrapText="1"/>
    </xf>
    <xf numFmtId="0" fontId="0" fillId="0" borderId="10" xfId="0" applyFill="1" applyBorder="1" applyAlignment="1">
      <alignment horizontal="left" vertical="center" wrapText="1"/>
    </xf>
    <xf numFmtId="9" fontId="0" fillId="0" borderId="85" xfId="0" applyNumberFormat="1" applyFill="1" applyBorder="1" applyAlignment="1">
      <alignment horizontal="center" vertical="center"/>
    </xf>
    <xf numFmtId="9" fontId="4" fillId="0" borderId="10" xfId="2" applyFont="1" applyFill="1" applyBorder="1" applyAlignment="1">
      <alignment horizontal="center" vertical="center"/>
    </xf>
    <xf numFmtId="0" fontId="12" fillId="0" borderId="3" xfId="0" applyFont="1" applyFill="1" applyBorder="1" applyAlignment="1">
      <alignment horizontal="center" vertical="center" wrapText="1"/>
    </xf>
    <xf numFmtId="0" fontId="15" fillId="0" borderId="3" xfId="0" applyFont="1" applyFill="1" applyBorder="1" applyAlignment="1">
      <alignment horizontal="justify" vertical="center"/>
    </xf>
    <xf numFmtId="14" fontId="15" fillId="0" borderId="3" xfId="0" applyNumberFormat="1"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7" fillId="0" borderId="4" xfId="1" applyFont="1" applyFill="1" applyBorder="1" applyAlignment="1">
      <alignment horizontal="justify" vertical="center" wrapText="1"/>
    </xf>
    <xf numFmtId="0" fontId="15" fillId="0" borderId="2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23" xfId="0" applyFont="1" applyFill="1" applyBorder="1" applyAlignment="1">
      <alignment horizontal="justify"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horizontal="justify" vertical="center"/>
    </xf>
    <xf numFmtId="14" fontId="15" fillId="0" borderId="10" xfId="0" applyNumberFormat="1" applyFont="1" applyFill="1" applyBorder="1" applyAlignment="1">
      <alignment horizontal="center" vertical="center" wrapText="1"/>
    </xf>
    <xf numFmtId="0" fontId="17" fillId="0" borderId="11" xfId="1" applyFont="1" applyFill="1" applyBorder="1" applyAlignment="1">
      <alignment horizontal="justify" vertical="center" wrapText="1"/>
    </xf>
    <xf numFmtId="0" fontId="15" fillId="0" borderId="17" xfId="0" applyFont="1" applyFill="1" applyBorder="1" applyAlignment="1">
      <alignment horizontal="justify" vertical="center" wrapText="1"/>
    </xf>
    <xf numFmtId="9" fontId="21" fillId="0" borderId="23" xfId="1" applyNumberFormat="1" applyFont="1" applyFill="1" applyBorder="1" applyAlignment="1">
      <alignment horizontal="center" vertical="center" wrapText="1"/>
    </xf>
    <xf numFmtId="9" fontId="20" fillId="0" borderId="3" xfId="2" applyFont="1" applyFill="1" applyBorder="1" applyAlignment="1">
      <alignment horizontal="center" vertical="center"/>
    </xf>
    <xf numFmtId="9" fontId="21" fillId="0" borderId="17" xfId="1" applyNumberFormat="1" applyFont="1" applyFill="1" applyBorder="1" applyAlignment="1">
      <alignment horizontal="center" vertical="center" wrapText="1"/>
    </xf>
    <xf numFmtId="9" fontId="18" fillId="0" borderId="51" xfId="2" applyNumberFormat="1" applyFont="1" applyBorder="1" applyAlignment="1">
      <alignment horizontal="center" vertical="center" wrapText="1"/>
    </xf>
    <xf numFmtId="9" fontId="18" fillId="0" borderId="83" xfId="2" applyNumberFormat="1" applyFont="1" applyBorder="1" applyAlignment="1">
      <alignment horizontal="center" vertical="center" wrapText="1"/>
    </xf>
    <xf numFmtId="9" fontId="22" fillId="0" borderId="23" xfId="1" applyNumberFormat="1" applyFont="1" applyFill="1" applyBorder="1" applyAlignment="1">
      <alignment horizontal="center" vertical="center" wrapText="1"/>
    </xf>
    <xf numFmtId="9" fontId="23" fillId="0" borderId="3" xfId="2" applyFont="1" applyFill="1" applyBorder="1" applyAlignment="1">
      <alignment horizontal="center" vertical="center"/>
    </xf>
    <xf numFmtId="9" fontId="22" fillId="0" borderId="17" xfId="1" applyNumberFormat="1" applyFont="1" applyFill="1" applyBorder="1" applyAlignment="1">
      <alignment horizontal="center" vertical="center" wrapText="1"/>
    </xf>
    <xf numFmtId="9" fontId="22" fillId="0" borderId="57" xfId="1" applyNumberFormat="1" applyFont="1" applyFill="1" applyBorder="1" applyAlignment="1">
      <alignment horizontal="center" vertical="center" wrapText="1"/>
    </xf>
    <xf numFmtId="0" fontId="7" fillId="0" borderId="48" xfId="0" applyFont="1" applyFill="1" applyBorder="1" applyAlignment="1">
      <alignment horizontal="center" vertical="center" wrapText="1"/>
    </xf>
    <xf numFmtId="0" fontId="8" fillId="0" borderId="15" xfId="0" applyNumberFormat="1"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5" fillId="0" borderId="10" xfId="0" applyFont="1" applyFill="1" applyBorder="1" applyAlignment="1">
      <alignment horizontal="justify" vertical="center" wrapText="1"/>
    </xf>
    <xf numFmtId="0" fontId="1" fillId="0" borderId="38" xfId="0" applyFont="1" applyBorder="1" applyAlignment="1"/>
    <xf numFmtId="0" fontId="2" fillId="0" borderId="59" xfId="0" applyFont="1" applyBorder="1" applyAlignment="1"/>
    <xf numFmtId="0" fontId="1" fillId="0" borderId="42" xfId="0" applyFont="1" applyBorder="1" applyAlignment="1"/>
    <xf numFmtId="0" fontId="2" fillId="0" borderId="57" xfId="0" applyFont="1" applyBorder="1" applyAlignment="1"/>
    <xf numFmtId="0" fontId="2" fillId="0" borderId="39" xfId="0" applyFont="1" applyBorder="1" applyAlignment="1"/>
    <xf numFmtId="0" fontId="2" fillId="0" borderId="23" xfId="0" applyFont="1" applyBorder="1" applyAlignment="1"/>
    <xf numFmtId="0" fontId="2" fillId="0" borderId="60" xfId="0" applyFont="1" applyBorder="1" applyAlignment="1"/>
    <xf numFmtId="0" fontId="2" fillId="0" borderId="17" xfId="0" applyFont="1" applyBorder="1" applyAlignment="1"/>
    <xf numFmtId="0" fontId="3" fillId="0" borderId="61" xfId="0" applyFont="1" applyFill="1" applyBorder="1" applyAlignment="1">
      <alignment horizontal="center" vertical="center"/>
    </xf>
    <xf numFmtId="0" fontId="2" fillId="0" borderId="15" xfId="0" applyFont="1" applyBorder="1" applyAlignment="1"/>
    <xf numFmtId="0" fontId="2" fillId="0" borderId="8" xfId="0" applyFont="1" applyBorder="1" applyAlignment="1"/>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55" xfId="0" applyFont="1" applyFill="1" applyBorder="1" applyAlignment="1">
      <alignment vertical="center" wrapTex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8" xfId="0" applyFont="1" applyBorder="1" applyAlignment="1">
      <alignment horizontal="center" wrapText="1"/>
    </xf>
    <xf numFmtId="0" fontId="3" fillId="0" borderId="35" xfId="0" applyFont="1" applyBorder="1" applyAlignment="1">
      <alignment horizontal="center" wrapText="1"/>
    </xf>
    <xf numFmtId="0" fontId="3" fillId="0" borderId="33" xfId="0" applyFont="1" applyBorder="1" applyAlignment="1">
      <alignment horizontal="center" wrapText="1"/>
    </xf>
    <xf numFmtId="0" fontId="3" fillId="0" borderId="39" xfId="0" applyFont="1" applyBorder="1" applyAlignment="1">
      <alignment horizontal="center" wrapText="1"/>
    </xf>
    <xf numFmtId="0" fontId="3" fillId="0" borderId="3" xfId="0" applyFont="1" applyBorder="1" applyAlignment="1">
      <alignment horizontal="center" wrapText="1"/>
    </xf>
    <xf numFmtId="0" fontId="3" fillId="0" borderId="34" xfId="0" applyFont="1" applyBorder="1" applyAlignment="1">
      <alignment horizontal="center" wrapText="1"/>
    </xf>
    <xf numFmtId="0" fontId="1" fillId="0" borderId="3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8" xfId="0" applyFont="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5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15"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3" fillId="0" borderId="5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9" fontId="8" fillId="0" borderId="67" xfId="0" applyNumberFormat="1" applyFont="1" applyFill="1" applyBorder="1" applyAlignment="1">
      <alignment horizontal="center" vertical="center"/>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5" xfId="0" applyBorder="1" applyAlignment="1"/>
    <xf numFmtId="0" fontId="0" fillId="0" borderId="46" xfId="0" applyBorder="1" applyAlignment="1"/>
    <xf numFmtId="0" fontId="0" fillId="0" borderId="47" xfId="0" applyBorder="1" applyAlignment="1"/>
    <xf numFmtId="0" fontId="12"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15" fillId="0" borderId="9" xfId="0" applyFont="1" applyFill="1" applyBorder="1" applyAlignment="1">
      <alignment horizontal="justify" vertical="center" wrapText="1"/>
    </xf>
    <xf numFmtId="0" fontId="15" fillId="0" borderId="10" xfId="0" applyFont="1" applyFill="1" applyBorder="1" applyAlignment="1">
      <alignment horizontal="justify" vertical="center" wrapText="1"/>
    </xf>
    <xf numFmtId="0" fontId="12" fillId="0" borderId="38" xfId="0" applyFont="1" applyBorder="1" applyAlignment="1">
      <alignment horizontal="center" vertical="center"/>
    </xf>
    <xf numFmtId="0" fontId="12" fillId="0" borderId="35" xfId="0" applyFont="1" applyBorder="1" applyAlignment="1">
      <alignment horizontal="center" vertical="center"/>
    </xf>
    <xf numFmtId="0" fontId="12" fillId="0" borderId="59" xfId="0" applyFont="1" applyBorder="1" applyAlignment="1">
      <alignment horizontal="center" vertical="center"/>
    </xf>
    <xf numFmtId="0" fontId="12" fillId="0" borderId="33" xfId="0" applyFont="1" applyBorder="1" applyAlignment="1">
      <alignment horizontal="center" vertical="center"/>
    </xf>
    <xf numFmtId="0" fontId="12" fillId="0" borderId="3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9" xfId="0" applyFont="1" applyBorder="1" applyAlignment="1">
      <alignment horizontal="center" vertical="center"/>
    </xf>
    <xf numFmtId="0" fontId="12" fillId="0" borderId="3" xfId="0" applyFont="1" applyBorder="1" applyAlignment="1">
      <alignment horizontal="center" vertical="center"/>
    </xf>
    <xf numFmtId="0" fontId="12" fillId="0" borderId="23" xfId="0" applyFont="1" applyBorder="1" applyAlignment="1">
      <alignment horizontal="center"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41" xfId="0" applyFont="1" applyBorder="1" applyAlignment="1">
      <alignment horizontal="center" vertical="center" wrapText="1"/>
    </xf>
    <xf numFmtId="0" fontId="15"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wrapText="1"/>
    </xf>
    <xf numFmtId="0" fontId="15" fillId="0" borderId="28"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9" xfId="0" applyFont="1" applyBorder="1" applyAlignment="1">
      <alignment horizontal="center" vertical="center" wrapText="1"/>
    </xf>
    <xf numFmtId="0" fontId="0" fillId="0" borderId="54" xfId="0" applyBorder="1" applyAlignment="1">
      <alignment horizontal="center" vertical="center"/>
    </xf>
    <xf numFmtId="0" fontId="12" fillId="3" borderId="1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2" xfId="0" applyFont="1" applyFill="1" applyBorder="1" applyAlignment="1">
      <alignment horizontal="justify" vertical="center" wrapText="1"/>
    </xf>
    <xf numFmtId="0" fontId="12" fillId="0" borderId="40" xfId="0" applyFont="1" applyBorder="1" applyAlignment="1">
      <alignment horizontal="justify" vertical="center" wrapText="1"/>
    </xf>
    <xf numFmtId="0" fontId="15" fillId="0" borderId="9"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5" xfId="0" applyNumberFormat="1"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xf>
    <xf numFmtId="0" fontId="8"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wrapText="1"/>
    </xf>
    <xf numFmtId="0" fontId="8" fillId="0" borderId="69" xfId="0" applyFont="1" applyFill="1" applyBorder="1" applyAlignment="1">
      <alignment horizontal="justify" vertical="center" wrapText="1"/>
    </xf>
    <xf numFmtId="9" fontId="8" fillId="0" borderId="73" xfId="0" applyNumberFormat="1" applyFont="1" applyFill="1" applyBorder="1" applyAlignment="1">
      <alignment horizontal="left" vertical="center" wrapText="1"/>
    </xf>
    <xf numFmtId="9" fontId="4" fillId="0" borderId="70" xfId="0" applyNumberFormat="1" applyFont="1" applyFill="1" applyBorder="1" applyAlignment="1">
      <alignment horizontal="center" vertical="center" wrapText="1"/>
    </xf>
    <xf numFmtId="9" fontId="4" fillId="0" borderId="66" xfId="2"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30"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9"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30" xfId="0" applyFont="1" applyFill="1" applyBorder="1" applyAlignment="1">
      <alignment horizontal="left" vertical="center" wrapText="1"/>
    </xf>
    <xf numFmtId="0" fontId="8" fillId="0" borderId="74" xfId="0" applyFont="1" applyFill="1" applyBorder="1" applyAlignment="1">
      <alignment horizontal="left" vertical="center" wrapText="1"/>
    </xf>
    <xf numFmtId="9" fontId="4" fillId="0" borderId="71" xfId="0" applyNumberFormat="1" applyFont="1" applyFill="1" applyBorder="1" applyAlignment="1">
      <alignment horizontal="center" vertical="center" wrapText="1"/>
    </xf>
    <xf numFmtId="9" fontId="4" fillId="0" borderId="67" xfId="2"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13" xfId="0" applyFont="1" applyFill="1" applyBorder="1" applyAlignment="1">
      <alignment horizontal="left" vertical="center" wrapText="1"/>
    </xf>
    <xf numFmtId="14" fontId="8" fillId="0" borderId="6" xfId="0" applyNumberFormat="1" applyFont="1" applyFill="1" applyBorder="1" applyAlignment="1">
      <alignment horizontal="center" vertical="center"/>
    </xf>
    <xf numFmtId="0" fontId="8" fillId="0" borderId="36"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18" xfId="0" applyFont="1" applyFill="1" applyBorder="1" applyAlignment="1">
      <alignment horizontal="center" vertical="center" wrapText="1"/>
    </xf>
    <xf numFmtId="0" fontId="8" fillId="0" borderId="19" xfId="0" applyNumberFormat="1" applyFont="1" applyFill="1" applyBorder="1" applyAlignment="1">
      <alignment horizontal="justify" vertical="center" wrapText="1"/>
    </xf>
    <xf numFmtId="0" fontId="8" fillId="0" borderId="19"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19" xfId="0" applyFont="1" applyFill="1" applyBorder="1" applyAlignment="1">
      <alignment horizontal="center" vertical="center"/>
    </xf>
    <xf numFmtId="14" fontId="8" fillId="0" borderId="19" xfId="0" applyNumberFormat="1" applyFont="1" applyFill="1" applyBorder="1" applyAlignment="1">
      <alignment horizontal="center" vertical="center"/>
    </xf>
    <xf numFmtId="14" fontId="8" fillId="0" borderId="19" xfId="0" applyNumberFormat="1" applyFont="1" applyFill="1" applyBorder="1" applyAlignment="1">
      <alignment horizontal="center" vertical="center" wrapText="1"/>
    </xf>
    <xf numFmtId="0" fontId="8" fillId="0" borderId="69" xfId="0" applyFont="1" applyFill="1" applyBorder="1" applyAlignment="1">
      <alignment horizontal="left" vertical="center" wrapText="1"/>
    </xf>
    <xf numFmtId="9" fontId="8" fillId="0" borderId="75"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10" xfId="0" applyFont="1" applyFill="1" applyBorder="1" applyAlignment="1">
      <alignment vertical="center" wrapText="1"/>
    </xf>
    <xf numFmtId="0" fontId="8" fillId="0" borderId="32" xfId="0" applyFont="1" applyFill="1" applyBorder="1" applyAlignment="1">
      <alignment vertical="center" wrapText="1"/>
    </xf>
    <xf numFmtId="0" fontId="8" fillId="0" borderId="32"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0" xfId="0" applyFont="1" applyFill="1" applyBorder="1" applyAlignment="1">
      <alignment horizontal="justify" vertical="center" wrapText="1"/>
    </xf>
    <xf numFmtId="14" fontId="8" fillId="0" borderId="10" xfId="0" applyNumberFormat="1" applyFont="1" applyFill="1" applyBorder="1" applyAlignment="1">
      <alignment horizontal="center" vertical="center"/>
    </xf>
    <xf numFmtId="14" fontId="8" fillId="0" borderId="10" xfId="0" applyNumberFormat="1" applyFont="1" applyFill="1" applyBorder="1" applyAlignment="1">
      <alignment horizontal="center" vertical="center" wrapText="1"/>
    </xf>
    <xf numFmtId="0" fontId="8" fillId="0" borderId="17" xfId="0" applyFont="1" applyFill="1" applyBorder="1" applyAlignment="1">
      <alignment horizontal="justify" vertical="center" wrapText="1"/>
    </xf>
    <xf numFmtId="9" fontId="8" fillId="0" borderId="76" xfId="0" applyNumberFormat="1" applyFont="1" applyFill="1" applyBorder="1" applyAlignment="1">
      <alignment horizontal="center" vertical="center" wrapText="1"/>
    </xf>
    <xf numFmtId="0" fontId="8" fillId="0" borderId="19" xfId="0" applyFont="1" applyFill="1" applyBorder="1" applyAlignment="1">
      <alignment horizontal="justify" vertical="center" wrapText="1"/>
    </xf>
    <xf numFmtId="0" fontId="8" fillId="0" borderId="13" xfId="0" applyFont="1" applyFill="1" applyBorder="1" applyAlignment="1">
      <alignment horizontal="justify" vertical="center" wrapText="1"/>
    </xf>
    <xf numFmtId="0" fontId="8" fillId="0" borderId="13" xfId="0" applyFont="1" applyFill="1" applyBorder="1" applyAlignment="1">
      <alignment horizontal="center" vertical="center" wrapText="1"/>
    </xf>
    <xf numFmtId="0" fontId="8" fillId="0" borderId="19" xfId="0" applyFont="1" applyFill="1" applyBorder="1" applyAlignment="1">
      <alignment vertical="center" wrapText="1"/>
    </xf>
    <xf numFmtId="9" fontId="8" fillId="0" borderId="77"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8" xfId="0" applyFont="1" applyFill="1" applyBorder="1" applyAlignment="1">
      <alignment horizontal="justify"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vertical="center" wrapText="1"/>
    </xf>
    <xf numFmtId="14" fontId="8" fillId="0" borderId="15"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14" fontId="8" fillId="0" borderId="13" xfId="0" applyNumberFormat="1" applyFont="1" applyFill="1" applyBorder="1" applyAlignment="1">
      <alignment horizontal="center" vertical="center"/>
    </xf>
    <xf numFmtId="9" fontId="8" fillId="0" borderId="78" xfId="0" applyNumberFormat="1"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9" fillId="0" borderId="2" xfId="0" applyFont="1" applyFill="1" applyBorder="1" applyAlignment="1">
      <alignment vertical="center" wrapText="1"/>
    </xf>
    <xf numFmtId="9" fontId="8" fillId="0" borderId="74" xfId="0" applyNumberFormat="1" applyFont="1" applyFill="1" applyBorder="1" applyAlignment="1">
      <alignment horizontal="center" vertical="center" wrapText="1"/>
    </xf>
    <xf numFmtId="0" fontId="8" fillId="0" borderId="15" xfId="0" applyFont="1" applyFill="1" applyBorder="1" applyAlignment="1">
      <alignment horizontal="justify" vertical="center" wrapText="1"/>
    </xf>
    <xf numFmtId="0" fontId="8" fillId="0" borderId="15" xfId="0" applyFont="1" applyFill="1" applyBorder="1" applyAlignment="1">
      <alignment horizontal="center" vertical="center"/>
    </xf>
    <xf numFmtId="14" fontId="8" fillId="0" borderId="15"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top" wrapText="1"/>
    </xf>
    <xf numFmtId="14"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wrapText="1"/>
    </xf>
    <xf numFmtId="0" fontId="8" fillId="0" borderId="23" xfId="0" applyFont="1" applyFill="1" applyBorder="1" applyAlignment="1">
      <alignment horizontal="left" vertical="center" wrapText="1"/>
    </xf>
    <xf numFmtId="9" fontId="8" fillId="0" borderId="67" xfId="0" applyNumberFormat="1" applyFont="1" applyFill="1" applyBorder="1" applyAlignment="1">
      <alignment horizontal="center" vertical="center" wrapText="1"/>
    </xf>
    <xf numFmtId="0" fontId="8" fillId="0" borderId="10" xfId="0" applyFont="1" applyFill="1" applyBorder="1" applyAlignment="1">
      <alignment horizontal="left" vertical="top" wrapText="1"/>
    </xf>
    <xf numFmtId="14" fontId="8" fillId="0" borderId="6" xfId="0" applyNumberFormat="1" applyFont="1" applyFill="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6" xfId="0" applyFont="1" applyFill="1" applyBorder="1" applyAlignment="1">
      <alignment horizontal="center" vertical="top" wrapText="1"/>
    </xf>
    <xf numFmtId="14" fontId="8" fillId="0" borderId="9"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8" fillId="0" borderId="8" xfId="0" applyFont="1" applyFill="1" applyBorder="1" applyAlignment="1">
      <alignment vertical="center" wrapText="1"/>
    </xf>
    <xf numFmtId="14" fontId="8" fillId="0" borderId="15" xfId="0" applyNumberFormat="1" applyFont="1" applyFill="1" applyBorder="1" applyAlignment="1">
      <alignment horizontal="center" vertical="center"/>
    </xf>
    <xf numFmtId="9" fontId="8" fillId="0" borderId="79" xfId="0" applyNumberFormat="1" applyFont="1" applyFill="1" applyBorder="1" applyAlignment="1">
      <alignment horizontal="center" vertical="center" wrapText="1"/>
    </xf>
    <xf numFmtId="9" fontId="4" fillId="0" borderId="72" xfId="0" applyNumberFormat="1" applyFont="1" applyFill="1" applyBorder="1" applyAlignment="1">
      <alignment horizontal="center" vertical="center" wrapText="1"/>
    </xf>
    <xf numFmtId="9" fontId="4" fillId="0" borderId="68" xfId="2" applyFont="1" applyFill="1" applyBorder="1" applyAlignment="1">
      <alignment horizontal="center" vertical="center"/>
    </xf>
    <xf numFmtId="0" fontId="4" fillId="0" borderId="52" xfId="0" applyFont="1" applyFill="1" applyBorder="1" applyAlignment="1">
      <alignment horizontal="center"/>
    </xf>
    <xf numFmtId="0" fontId="4" fillId="0" borderId="53" xfId="0" applyFont="1" applyFill="1" applyBorder="1" applyAlignment="1">
      <alignment horizontal="center"/>
    </xf>
    <xf numFmtId="0" fontId="4" fillId="0" borderId="54" xfId="0" applyFont="1" applyFill="1" applyBorder="1" applyAlignment="1">
      <alignment horizontal="center"/>
    </xf>
    <xf numFmtId="9" fontId="4" fillId="0" borderId="51" xfId="0" applyNumberFormat="1" applyFont="1" applyFill="1" applyBorder="1"/>
    <xf numFmtId="9" fontId="4" fillId="0" borderId="83" xfId="0" applyNumberFormat="1" applyFont="1" applyFill="1" applyBorder="1"/>
    <xf numFmtId="0" fontId="4" fillId="0" borderId="3" xfId="0" applyFont="1" applyFill="1" applyBorder="1"/>
    <xf numFmtId="9" fontId="4" fillId="0" borderId="54" xfId="0" applyNumberFormat="1" applyFont="1" applyFill="1" applyBorder="1"/>
    <xf numFmtId="9" fontId="4" fillId="0" borderId="65" xfId="0" applyNumberFormat="1" applyFont="1" applyFill="1" applyBorder="1"/>
    <xf numFmtId="0" fontId="19" fillId="0" borderId="3" xfId="3" applyFill="1" applyBorder="1" applyAlignment="1">
      <alignment horizontal="center" vertical="center" wrapText="1"/>
    </xf>
    <xf numFmtId="9" fontId="0" fillId="0" borderId="23" xfId="0" applyNumberFormat="1" applyFill="1" applyBorder="1" applyAlignment="1">
      <alignment horizontal="center" vertical="center"/>
    </xf>
    <xf numFmtId="0" fontId="15" fillId="0" borderId="10" xfId="1" applyFont="1" applyFill="1" applyBorder="1" applyAlignment="1">
      <alignment horizontal="left" vertical="center" wrapText="1"/>
    </xf>
    <xf numFmtId="0" fontId="13" fillId="0" borderId="10" xfId="0" applyFont="1" applyFill="1" applyBorder="1" applyAlignment="1">
      <alignment horizontal="justify" vertical="center" wrapText="1"/>
    </xf>
    <xf numFmtId="14" fontId="15" fillId="0" borderId="10" xfId="1" applyNumberFormat="1" applyFont="1" applyFill="1" applyBorder="1" applyAlignment="1">
      <alignment horizontal="center" vertical="center" wrapText="1"/>
    </xf>
    <xf numFmtId="0" fontId="15" fillId="0" borderId="10" xfId="1" applyFont="1" applyFill="1" applyBorder="1" applyAlignment="1">
      <alignment horizontal="justify" vertical="center" wrapText="1"/>
    </xf>
    <xf numFmtId="0" fontId="15"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10" fontId="0" fillId="0" borderId="17" xfId="0" applyNumberFormat="1" applyFill="1" applyBorder="1" applyAlignment="1">
      <alignment horizontal="center" vertical="center"/>
    </xf>
  </cellXfs>
  <cellStyles count="4">
    <cellStyle name="Hipervínculo" xfId="3" builtinId="8"/>
    <cellStyle name="Normal" xfId="0" builtinId="0"/>
    <cellStyle name="Normal 2" xfId="1"/>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0</xdr:col>
      <xdr:colOff>1428750</xdr:colOff>
      <xdr:row>3</xdr:row>
      <xdr:rowOff>161925</xdr:rowOff>
    </xdr:to>
    <xdr:pic>
      <xdr:nvPicPr>
        <xdr:cNvPr id="3" name="2 Imagen" descr="Logo"/>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5" y="114300"/>
          <a:ext cx="1190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66675</xdr:rowOff>
    </xdr:from>
    <xdr:to>
      <xdr:col>0</xdr:col>
      <xdr:colOff>1352550</xdr:colOff>
      <xdr:row>3</xdr:row>
      <xdr:rowOff>95250</xdr:rowOff>
    </xdr:to>
    <xdr:pic>
      <xdr:nvPicPr>
        <xdr:cNvPr id="3" name="2 Imagen" descr="Logo"/>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5750" y="66675"/>
          <a:ext cx="1066800" cy="609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orpoguajira.gov.co/wp/audiencia-publica-seguimiento-al-plan-accion-cuatrienal/" TargetMode="External"/><Relationship Id="rId1" Type="http://schemas.openxmlformats.org/officeDocument/2006/relationships/hyperlink" Target="http://corpoguajira.gov.co/wp/audiencia-publica-seguimiento-al-plan-accion-cuatriena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C39"/>
  <sheetViews>
    <sheetView tabSelected="1" topLeftCell="X26" zoomScale="98" zoomScaleNormal="98" workbookViewId="0">
      <selection activeCell="X32" sqref="X32:Y39"/>
    </sheetView>
  </sheetViews>
  <sheetFormatPr baseColWidth="10" defaultColWidth="11.42578125" defaultRowHeight="15.75"/>
  <cols>
    <col min="1" max="1" width="20.7109375" style="8" customWidth="1"/>
    <col min="2" max="2" width="16.5703125" style="9" customWidth="1"/>
    <col min="3" max="3" width="20.5703125" style="10" customWidth="1"/>
    <col min="4" max="4" width="10.140625" style="8" customWidth="1"/>
    <col min="5" max="5" width="30.85546875" style="11" customWidth="1"/>
    <col min="6" max="6" width="12.85546875" style="11" customWidth="1"/>
    <col min="7" max="7" width="8.85546875" style="11" customWidth="1"/>
    <col min="8" max="8" width="17.140625" style="11" customWidth="1"/>
    <col min="9" max="9" width="11.5703125" style="11" customWidth="1"/>
    <col min="10" max="10" width="13.140625" style="11" customWidth="1"/>
    <col min="11" max="11" width="24.85546875" style="11" customWidth="1"/>
    <col min="12" max="12" width="23" style="12" customWidth="1"/>
    <col min="13" max="14" width="21.28515625" style="13" customWidth="1"/>
    <col min="15" max="15" width="15" style="13" customWidth="1"/>
    <col min="16" max="16" width="13.7109375" style="8" customWidth="1"/>
    <col min="17" max="17" width="8.85546875" style="8" customWidth="1"/>
    <col min="18" max="18" width="11.7109375" style="8" customWidth="1"/>
    <col min="19" max="19" width="42.85546875" style="14" customWidth="1"/>
    <col min="20" max="20" width="23.7109375" style="11" customWidth="1"/>
    <col min="21" max="21" width="17.42578125" style="8" customWidth="1"/>
    <col min="22" max="22" width="19" style="8" customWidth="1"/>
    <col min="23" max="23" width="27.7109375" style="11" customWidth="1"/>
    <col min="24" max="24" width="34.85546875" style="1" customWidth="1"/>
    <col min="25" max="26" width="11.42578125" style="1"/>
    <col min="27" max="27" width="33.140625" style="1" customWidth="1"/>
    <col min="28" max="28" width="11.42578125" style="1"/>
    <col min="29" max="16384" width="11.42578125" style="2"/>
  </cols>
  <sheetData>
    <row r="1" spans="1:29" ht="16.5" customHeight="1">
      <c r="A1" s="152"/>
      <c r="B1" s="153"/>
      <c r="C1" s="170" t="s">
        <v>35</v>
      </c>
      <c r="D1" s="171"/>
      <c r="E1" s="171"/>
      <c r="F1" s="171"/>
      <c r="G1" s="171"/>
      <c r="H1" s="171"/>
      <c r="I1" s="171"/>
      <c r="J1" s="171"/>
      <c r="K1" s="171"/>
      <c r="L1" s="171"/>
      <c r="M1" s="171"/>
      <c r="N1" s="171"/>
      <c r="O1" s="171"/>
      <c r="P1" s="171"/>
      <c r="Q1" s="171"/>
      <c r="R1" s="171"/>
      <c r="S1" s="171"/>
      <c r="T1" s="171"/>
      <c r="U1" s="171"/>
      <c r="V1" s="171"/>
      <c r="W1" s="171"/>
      <c r="X1" s="171"/>
      <c r="Y1" s="172"/>
    </row>
    <row r="2" spans="1:29" ht="15.75" customHeight="1">
      <c r="A2" s="154"/>
      <c r="B2" s="155"/>
      <c r="C2" s="173" t="s">
        <v>209</v>
      </c>
      <c r="D2" s="174"/>
      <c r="E2" s="174"/>
      <c r="F2" s="174"/>
      <c r="G2" s="174"/>
      <c r="H2" s="174"/>
      <c r="I2" s="174"/>
      <c r="J2" s="174"/>
      <c r="K2" s="174"/>
      <c r="L2" s="174"/>
      <c r="M2" s="174"/>
      <c r="N2" s="174"/>
      <c r="O2" s="174"/>
      <c r="P2" s="174"/>
      <c r="Q2" s="174"/>
      <c r="R2" s="174"/>
      <c r="S2" s="174"/>
      <c r="T2" s="174"/>
      <c r="U2" s="174"/>
      <c r="V2" s="174"/>
      <c r="W2" s="174"/>
      <c r="X2" s="174"/>
      <c r="Y2" s="175"/>
    </row>
    <row r="3" spans="1:29" ht="15.75" customHeight="1">
      <c r="A3" s="156"/>
      <c r="B3" s="157"/>
      <c r="C3" s="173" t="s">
        <v>210</v>
      </c>
      <c r="D3" s="174"/>
      <c r="E3" s="174"/>
      <c r="F3" s="174"/>
      <c r="G3" s="174"/>
      <c r="H3" s="174"/>
      <c r="I3" s="174"/>
      <c r="J3" s="174"/>
      <c r="K3" s="174"/>
      <c r="L3" s="174"/>
      <c r="M3" s="174"/>
      <c r="N3" s="174"/>
      <c r="O3" s="174"/>
      <c r="P3" s="174"/>
      <c r="Q3" s="174"/>
      <c r="R3" s="174"/>
      <c r="S3" s="174"/>
      <c r="T3" s="174"/>
      <c r="U3" s="174"/>
      <c r="V3" s="174"/>
      <c r="W3" s="174"/>
      <c r="X3" s="174"/>
      <c r="Y3" s="175"/>
    </row>
    <row r="4" spans="1:29" ht="15.75" customHeight="1">
      <c r="A4" s="156"/>
      <c r="B4" s="157"/>
      <c r="C4" s="176" t="s">
        <v>36</v>
      </c>
      <c r="D4" s="177"/>
      <c r="E4" s="177"/>
      <c r="F4" s="177"/>
      <c r="G4" s="177"/>
      <c r="H4" s="177"/>
      <c r="I4" s="177"/>
      <c r="J4" s="177"/>
      <c r="K4" s="177"/>
      <c r="L4" s="177"/>
      <c r="M4" s="177"/>
      <c r="N4" s="177"/>
      <c r="O4" s="177"/>
      <c r="P4" s="177"/>
      <c r="Q4" s="177"/>
      <c r="R4" s="177"/>
      <c r="S4" s="177"/>
      <c r="T4" s="177"/>
      <c r="U4" s="177"/>
      <c r="V4" s="177"/>
      <c r="W4" s="177"/>
      <c r="X4" s="177"/>
      <c r="Y4" s="178"/>
    </row>
    <row r="5" spans="1:29" ht="16.5" thickBot="1">
      <c r="A5" s="158"/>
      <c r="B5" s="159"/>
      <c r="C5" s="179"/>
      <c r="D5" s="180"/>
      <c r="E5" s="180"/>
      <c r="F5" s="180"/>
      <c r="G5" s="180"/>
      <c r="H5" s="180"/>
      <c r="I5" s="180"/>
      <c r="J5" s="180"/>
      <c r="K5" s="180"/>
      <c r="L5" s="180"/>
      <c r="M5" s="180"/>
      <c r="N5" s="180"/>
      <c r="O5" s="180"/>
      <c r="P5" s="180"/>
      <c r="Q5" s="180"/>
      <c r="R5" s="180"/>
      <c r="S5" s="180"/>
      <c r="T5" s="180"/>
      <c r="U5" s="180"/>
      <c r="V5" s="180"/>
      <c r="W5" s="180"/>
      <c r="X5" s="181"/>
      <c r="Y5" s="182"/>
    </row>
    <row r="6" spans="1:29" s="3" customFormat="1" ht="18" customHeight="1" thickTop="1" thickBot="1">
      <c r="A6" s="160" t="s">
        <v>0</v>
      </c>
      <c r="B6" s="161"/>
      <c r="C6" s="162"/>
      <c r="D6" s="162"/>
      <c r="E6" s="162"/>
      <c r="F6" s="162"/>
      <c r="G6" s="162"/>
      <c r="H6" s="162"/>
      <c r="I6" s="162"/>
      <c r="J6" s="162"/>
      <c r="K6" s="162"/>
      <c r="L6" s="162"/>
      <c r="M6" s="168" t="s">
        <v>1</v>
      </c>
      <c r="N6" s="169"/>
      <c r="O6" s="163" t="s">
        <v>2</v>
      </c>
      <c r="P6" s="163"/>
      <c r="Q6" s="163"/>
      <c r="R6" s="163"/>
      <c r="S6" s="164" t="s">
        <v>3</v>
      </c>
      <c r="T6" s="165"/>
      <c r="U6" s="166"/>
      <c r="V6" s="166"/>
      <c r="W6" s="167"/>
      <c r="X6" s="183" t="s">
        <v>280</v>
      </c>
      <c r="Y6" s="186" t="s">
        <v>246</v>
      </c>
      <c r="Z6" s="60" t="s">
        <v>246</v>
      </c>
      <c r="AA6" s="183" t="s">
        <v>281</v>
      </c>
      <c r="AB6" s="186" t="s">
        <v>246</v>
      </c>
      <c r="AC6" s="60" t="s">
        <v>246</v>
      </c>
    </row>
    <row r="7" spans="1:29" ht="36" customHeight="1" thickTop="1">
      <c r="A7" s="201" t="s">
        <v>38</v>
      </c>
      <c r="B7" s="189" t="s">
        <v>37</v>
      </c>
      <c r="C7" s="189" t="s">
        <v>66</v>
      </c>
      <c r="D7" s="189" t="s">
        <v>4</v>
      </c>
      <c r="E7" s="189" t="s">
        <v>207</v>
      </c>
      <c r="F7" s="191" t="s">
        <v>265</v>
      </c>
      <c r="G7" s="191" t="s">
        <v>213</v>
      </c>
      <c r="H7" s="191" t="s">
        <v>226</v>
      </c>
      <c r="I7" s="191" t="s">
        <v>214</v>
      </c>
      <c r="J7" s="191" t="s">
        <v>227</v>
      </c>
      <c r="K7" s="189" t="s">
        <v>5</v>
      </c>
      <c r="L7" s="189" t="s">
        <v>6</v>
      </c>
      <c r="M7" s="189" t="s">
        <v>7</v>
      </c>
      <c r="N7" s="191" t="s">
        <v>211</v>
      </c>
      <c r="O7" s="189" t="s">
        <v>8</v>
      </c>
      <c r="P7" s="189"/>
      <c r="Q7" s="189" t="s">
        <v>9</v>
      </c>
      <c r="R7" s="189"/>
      <c r="S7" s="191" t="s">
        <v>10</v>
      </c>
      <c r="T7" s="203" t="s">
        <v>11</v>
      </c>
      <c r="U7" s="189" t="s">
        <v>12</v>
      </c>
      <c r="V7" s="193"/>
      <c r="W7" s="198" t="s">
        <v>13</v>
      </c>
      <c r="X7" s="184"/>
      <c r="Y7" s="187"/>
      <c r="Z7" s="61">
        <v>1</v>
      </c>
      <c r="AA7" s="184"/>
      <c r="AB7" s="187"/>
      <c r="AC7" s="61">
        <v>1</v>
      </c>
    </row>
    <row r="8" spans="1:29" ht="31.5" customHeight="1" thickBot="1">
      <c r="A8" s="202"/>
      <c r="B8" s="190"/>
      <c r="C8" s="190"/>
      <c r="D8" s="190"/>
      <c r="E8" s="190"/>
      <c r="F8" s="200"/>
      <c r="G8" s="200"/>
      <c r="H8" s="200"/>
      <c r="I8" s="200"/>
      <c r="J8" s="192"/>
      <c r="K8" s="190"/>
      <c r="L8" s="190"/>
      <c r="M8" s="190"/>
      <c r="N8" s="192"/>
      <c r="O8" s="4" t="s">
        <v>14</v>
      </c>
      <c r="P8" s="4" t="s">
        <v>15</v>
      </c>
      <c r="Q8" s="4" t="s">
        <v>16</v>
      </c>
      <c r="R8" s="4" t="s">
        <v>17</v>
      </c>
      <c r="S8" s="192"/>
      <c r="T8" s="204"/>
      <c r="U8" s="46" t="s">
        <v>18</v>
      </c>
      <c r="V8" s="46" t="s">
        <v>19</v>
      </c>
      <c r="W8" s="199"/>
      <c r="X8" s="185"/>
      <c r="Y8" s="188"/>
      <c r="Z8" s="63">
        <v>0.33329999999999999</v>
      </c>
      <c r="AA8" s="185"/>
      <c r="AB8" s="188"/>
      <c r="AC8" s="63">
        <v>0.33329999999999999</v>
      </c>
    </row>
    <row r="9" spans="1:29" s="44" customFormat="1" ht="141" customHeight="1" thickTop="1" thickBot="1">
      <c r="A9" s="206" t="s">
        <v>62</v>
      </c>
      <c r="B9" s="256" t="s">
        <v>39</v>
      </c>
      <c r="C9" s="257" t="s">
        <v>50</v>
      </c>
      <c r="D9" s="6">
        <v>1</v>
      </c>
      <c r="E9" s="258" t="s">
        <v>64</v>
      </c>
      <c r="F9" s="259"/>
      <c r="G9" s="259"/>
      <c r="H9" s="259"/>
      <c r="I9" s="6" t="s">
        <v>21</v>
      </c>
      <c r="J9" s="6" t="s">
        <v>208</v>
      </c>
      <c r="K9" s="5" t="s">
        <v>61</v>
      </c>
      <c r="L9" s="259" t="s">
        <v>266</v>
      </c>
      <c r="M9" s="6" t="s">
        <v>20</v>
      </c>
      <c r="N9" s="6" t="s">
        <v>267</v>
      </c>
      <c r="O9" s="260" t="s">
        <v>21</v>
      </c>
      <c r="P9" s="6"/>
      <c r="Q9" s="260" t="s">
        <v>21</v>
      </c>
      <c r="R9" s="6"/>
      <c r="S9" s="261" t="s">
        <v>120</v>
      </c>
      <c r="T9" s="262" t="s">
        <v>121</v>
      </c>
      <c r="U9" s="263">
        <v>43466</v>
      </c>
      <c r="V9" s="264">
        <v>43830</v>
      </c>
      <c r="W9" s="265" t="s">
        <v>122</v>
      </c>
      <c r="X9" s="266" t="s">
        <v>268</v>
      </c>
      <c r="Y9" s="267">
        <v>0.5</v>
      </c>
      <c r="Z9" s="268">
        <f>(+Y9*$Z$8/$Z$7)</f>
        <v>0.16664999999999999</v>
      </c>
      <c r="AA9" s="266" t="s">
        <v>284</v>
      </c>
      <c r="AB9" s="267">
        <v>0.5</v>
      </c>
      <c r="AC9" s="268">
        <f>(+AB9*$Z$8/$Z$7)</f>
        <v>0.16664999999999999</v>
      </c>
    </row>
    <row r="10" spans="1:29" s="45" customFormat="1" ht="120.75" customHeight="1" thickTop="1">
      <c r="A10" s="207"/>
      <c r="B10" s="269" t="s">
        <v>40</v>
      </c>
      <c r="C10" s="270" t="s">
        <v>269</v>
      </c>
      <c r="D10" s="7">
        <v>2</v>
      </c>
      <c r="E10" s="271" t="s">
        <v>135</v>
      </c>
      <c r="F10" s="272"/>
      <c r="G10" s="273" t="s">
        <v>21</v>
      </c>
      <c r="H10" s="272"/>
      <c r="I10" s="272"/>
      <c r="J10" s="273" t="s">
        <v>208</v>
      </c>
      <c r="K10" s="274" t="s">
        <v>136</v>
      </c>
      <c r="L10" s="275" t="s">
        <v>137</v>
      </c>
      <c r="M10" s="7" t="s">
        <v>20</v>
      </c>
      <c r="N10" s="7" t="s">
        <v>267</v>
      </c>
      <c r="O10" s="7" t="s">
        <v>21</v>
      </c>
      <c r="P10" s="7"/>
      <c r="Q10" s="7" t="s">
        <v>21</v>
      </c>
      <c r="R10" s="7"/>
      <c r="S10" s="275" t="s">
        <v>138</v>
      </c>
      <c r="T10" s="262" t="s">
        <v>139</v>
      </c>
      <c r="U10" s="264">
        <v>43497</v>
      </c>
      <c r="V10" s="264">
        <v>43830</v>
      </c>
      <c r="W10" s="276" t="s">
        <v>270</v>
      </c>
      <c r="X10" s="277" t="s">
        <v>271</v>
      </c>
      <c r="Y10" s="278">
        <v>0.25</v>
      </c>
      <c r="Z10" s="279">
        <f t="shared" ref="Z10:Z26" si="0">(+Y10*$Z$8/$Z$7)</f>
        <v>8.3324999999999996E-2</v>
      </c>
      <c r="AA10" s="277" t="s">
        <v>297</v>
      </c>
      <c r="AB10" s="278">
        <v>1</v>
      </c>
      <c r="AC10" s="279">
        <v>0.33</v>
      </c>
    </row>
    <row r="11" spans="1:29" s="45" customFormat="1" ht="92.25" customHeight="1" thickBot="1">
      <c r="A11" s="207"/>
      <c r="B11" s="280"/>
      <c r="C11" s="281"/>
      <c r="D11" s="6">
        <v>3</v>
      </c>
      <c r="E11" s="258" t="s">
        <v>60</v>
      </c>
      <c r="F11" s="258"/>
      <c r="G11" s="258"/>
      <c r="H11" s="258"/>
      <c r="I11" s="6" t="s">
        <v>21</v>
      </c>
      <c r="J11" s="273" t="s">
        <v>208</v>
      </c>
      <c r="K11" s="5" t="s">
        <v>23</v>
      </c>
      <c r="L11" s="258" t="s">
        <v>24</v>
      </c>
      <c r="M11" s="260" t="s">
        <v>20</v>
      </c>
      <c r="N11" s="260" t="s">
        <v>267</v>
      </c>
      <c r="O11" s="260" t="s">
        <v>21</v>
      </c>
      <c r="P11" s="260"/>
      <c r="Q11" s="260" t="s">
        <v>21</v>
      </c>
      <c r="R11" s="260"/>
      <c r="S11" s="258" t="s">
        <v>141</v>
      </c>
      <c r="T11" s="5" t="s">
        <v>139</v>
      </c>
      <c r="U11" s="282">
        <v>43497</v>
      </c>
      <c r="V11" s="282">
        <v>43830</v>
      </c>
      <c r="W11" s="283" t="s">
        <v>140</v>
      </c>
      <c r="X11" s="284" t="s">
        <v>272</v>
      </c>
      <c r="Y11" s="278">
        <v>0.25</v>
      </c>
      <c r="Z11" s="279">
        <f t="shared" si="0"/>
        <v>8.3324999999999996E-2</v>
      </c>
      <c r="AA11" s="284" t="s">
        <v>292</v>
      </c>
      <c r="AB11" s="278">
        <v>0.5</v>
      </c>
      <c r="AC11" s="279">
        <v>0.17</v>
      </c>
    </row>
    <row r="12" spans="1:29" s="45" customFormat="1" ht="240" customHeight="1" thickTop="1" thickBot="1">
      <c r="A12" s="208"/>
      <c r="B12" s="285" t="s">
        <v>273</v>
      </c>
      <c r="C12" s="286" t="s">
        <v>274</v>
      </c>
      <c r="D12" s="287">
        <v>4</v>
      </c>
      <c r="E12" s="288" t="s">
        <v>111</v>
      </c>
      <c r="F12" s="288"/>
      <c r="G12" s="288"/>
      <c r="H12" s="288"/>
      <c r="I12" s="287" t="s">
        <v>21</v>
      </c>
      <c r="J12" s="287" t="s">
        <v>208</v>
      </c>
      <c r="K12" s="288" t="s">
        <v>116</v>
      </c>
      <c r="L12" s="288" t="s">
        <v>63</v>
      </c>
      <c r="M12" s="289" t="s">
        <v>20</v>
      </c>
      <c r="N12" s="289" t="s">
        <v>212</v>
      </c>
      <c r="O12" s="287" t="s">
        <v>21</v>
      </c>
      <c r="P12" s="289"/>
      <c r="Q12" s="289" t="s">
        <v>21</v>
      </c>
      <c r="R12" s="289"/>
      <c r="S12" s="288" t="s">
        <v>132</v>
      </c>
      <c r="T12" s="288" t="s">
        <v>133</v>
      </c>
      <c r="U12" s="290">
        <v>43466</v>
      </c>
      <c r="V12" s="291">
        <v>43830</v>
      </c>
      <c r="W12" s="292" t="s">
        <v>134</v>
      </c>
      <c r="X12" s="293" t="s">
        <v>253</v>
      </c>
      <c r="Y12" s="278">
        <v>0.5</v>
      </c>
      <c r="Z12" s="279">
        <f t="shared" si="0"/>
        <v>0.16664999999999999</v>
      </c>
      <c r="AA12" s="293" t="s">
        <v>285</v>
      </c>
      <c r="AB12" s="278">
        <v>0.5</v>
      </c>
      <c r="AC12" s="279">
        <f t="shared" ref="AC12:AC27" si="1">(+AB12*$Z$8/$Z$7)</f>
        <v>0.16664999999999999</v>
      </c>
    </row>
    <row r="13" spans="1:29" ht="122.25" customHeight="1" thickTop="1" thickBot="1">
      <c r="A13" s="206" t="s">
        <v>22</v>
      </c>
      <c r="B13" s="294" t="s">
        <v>41</v>
      </c>
      <c r="C13" s="295" t="s">
        <v>51</v>
      </c>
      <c r="D13" s="296">
        <v>5</v>
      </c>
      <c r="E13" s="297" t="s">
        <v>112</v>
      </c>
      <c r="F13" s="298"/>
      <c r="G13" s="298"/>
      <c r="H13" s="298"/>
      <c r="I13" s="299" t="s">
        <v>21</v>
      </c>
      <c r="J13" s="6" t="s">
        <v>208</v>
      </c>
      <c r="K13" s="300" t="s">
        <v>88</v>
      </c>
      <c r="L13" s="297" t="s">
        <v>113</v>
      </c>
      <c r="M13" s="301" t="s">
        <v>20</v>
      </c>
      <c r="N13" s="301" t="s">
        <v>212</v>
      </c>
      <c r="O13" s="302" t="s">
        <v>21</v>
      </c>
      <c r="P13" s="301"/>
      <c r="Q13" s="302" t="s">
        <v>21</v>
      </c>
      <c r="R13" s="301"/>
      <c r="S13" s="303" t="s">
        <v>164</v>
      </c>
      <c r="T13" s="300" t="s">
        <v>131</v>
      </c>
      <c r="U13" s="304">
        <v>43497</v>
      </c>
      <c r="V13" s="305">
        <v>43830</v>
      </c>
      <c r="W13" s="306" t="s">
        <v>165</v>
      </c>
      <c r="X13" s="307" t="s">
        <v>255</v>
      </c>
      <c r="Y13" s="278">
        <v>1</v>
      </c>
      <c r="Z13" s="279">
        <f t="shared" si="0"/>
        <v>0.33329999999999999</v>
      </c>
      <c r="AA13" s="307" t="s">
        <v>286</v>
      </c>
      <c r="AB13" s="278">
        <v>1</v>
      </c>
      <c r="AC13" s="279">
        <f t="shared" si="1"/>
        <v>0.33329999999999999</v>
      </c>
    </row>
    <row r="14" spans="1:29" ht="83.25" customHeight="1" thickTop="1" thickBot="1">
      <c r="A14" s="207"/>
      <c r="B14" s="285" t="s">
        <v>42</v>
      </c>
      <c r="C14" s="288" t="s">
        <v>52</v>
      </c>
      <c r="D14" s="289">
        <v>6</v>
      </c>
      <c r="E14" s="308" t="s">
        <v>114</v>
      </c>
      <c r="F14" s="309"/>
      <c r="G14" s="309"/>
      <c r="H14" s="309"/>
      <c r="I14" s="310" t="s">
        <v>21</v>
      </c>
      <c r="J14" s="6" t="s">
        <v>208</v>
      </c>
      <c r="K14" s="288" t="s">
        <v>115</v>
      </c>
      <c r="L14" s="311" t="s">
        <v>113</v>
      </c>
      <c r="M14" s="287" t="s">
        <v>20</v>
      </c>
      <c r="N14" s="287" t="s">
        <v>212</v>
      </c>
      <c r="O14" s="287" t="s">
        <v>21</v>
      </c>
      <c r="P14" s="289"/>
      <c r="Q14" s="289" t="s">
        <v>21</v>
      </c>
      <c r="R14" s="289"/>
      <c r="S14" s="308" t="s">
        <v>205</v>
      </c>
      <c r="T14" s="288" t="s">
        <v>206</v>
      </c>
      <c r="U14" s="304">
        <v>43497</v>
      </c>
      <c r="V14" s="305">
        <v>43830</v>
      </c>
      <c r="W14" s="292" t="s">
        <v>204</v>
      </c>
      <c r="X14" s="312" t="s">
        <v>256</v>
      </c>
      <c r="Y14" s="278">
        <v>1</v>
      </c>
      <c r="Z14" s="279">
        <f t="shared" si="0"/>
        <v>0.33329999999999999</v>
      </c>
      <c r="AA14" s="312" t="s">
        <v>256</v>
      </c>
      <c r="AB14" s="278">
        <v>1</v>
      </c>
      <c r="AC14" s="279">
        <f t="shared" si="1"/>
        <v>0.33329999999999999</v>
      </c>
    </row>
    <row r="15" spans="1:29" ht="62.25" customHeight="1" thickTop="1" thickBot="1">
      <c r="A15" s="207"/>
      <c r="B15" s="313" t="s">
        <v>43</v>
      </c>
      <c r="C15" s="196" t="s">
        <v>53</v>
      </c>
      <c r="D15" s="7">
        <v>7</v>
      </c>
      <c r="E15" s="275" t="s">
        <v>237</v>
      </c>
      <c r="F15" s="314"/>
      <c r="G15" s="314"/>
      <c r="H15" s="314"/>
      <c r="I15" s="315" t="s">
        <v>21</v>
      </c>
      <c r="J15" s="6" t="s">
        <v>208</v>
      </c>
      <c r="K15" s="262" t="s">
        <v>83</v>
      </c>
      <c r="L15" s="15" t="s">
        <v>84</v>
      </c>
      <c r="M15" s="7" t="s">
        <v>20</v>
      </c>
      <c r="N15" s="7" t="s">
        <v>212</v>
      </c>
      <c r="O15" s="7" t="s">
        <v>21</v>
      </c>
      <c r="P15" s="316"/>
      <c r="Q15" s="316" t="s">
        <v>21</v>
      </c>
      <c r="R15" s="316"/>
      <c r="S15" s="317" t="s">
        <v>238</v>
      </c>
      <c r="T15" s="270" t="s">
        <v>163</v>
      </c>
      <c r="U15" s="318">
        <v>43511</v>
      </c>
      <c r="V15" s="318">
        <v>43830</v>
      </c>
      <c r="W15" s="194" t="s">
        <v>239</v>
      </c>
      <c r="X15" s="205" t="s">
        <v>257</v>
      </c>
      <c r="Y15" s="278">
        <v>0</v>
      </c>
      <c r="Z15" s="279">
        <f t="shared" si="0"/>
        <v>0</v>
      </c>
      <c r="AA15" s="205" t="s">
        <v>257</v>
      </c>
      <c r="AB15" s="278">
        <v>0</v>
      </c>
      <c r="AC15" s="279">
        <f>(+AB15*$Z$8/$Z$7)</f>
        <v>0</v>
      </c>
    </row>
    <row r="16" spans="1:29" ht="69" customHeight="1" thickTop="1" thickBot="1">
      <c r="A16" s="207"/>
      <c r="B16" s="319"/>
      <c r="C16" s="197"/>
      <c r="D16" s="6">
        <v>8</v>
      </c>
      <c r="E16" s="5" t="s">
        <v>240</v>
      </c>
      <c r="F16" s="5"/>
      <c r="G16" s="5"/>
      <c r="H16" s="5"/>
      <c r="I16" s="6" t="s">
        <v>21</v>
      </c>
      <c r="J16" s="6" t="s">
        <v>208</v>
      </c>
      <c r="K16" s="5" t="s">
        <v>88</v>
      </c>
      <c r="L16" s="6" t="s">
        <v>89</v>
      </c>
      <c r="M16" s="6" t="s">
        <v>20</v>
      </c>
      <c r="N16" s="6" t="s">
        <v>212</v>
      </c>
      <c r="O16" s="6" t="s">
        <v>21</v>
      </c>
      <c r="P16" s="5"/>
      <c r="Q16" s="6" t="s">
        <v>21</v>
      </c>
      <c r="R16" s="6"/>
      <c r="S16" s="317" t="s">
        <v>241</v>
      </c>
      <c r="T16" s="281"/>
      <c r="U16" s="320"/>
      <c r="V16" s="320"/>
      <c r="W16" s="195"/>
      <c r="X16" s="205"/>
      <c r="Y16" s="278">
        <v>0</v>
      </c>
      <c r="Z16" s="279">
        <f t="shared" si="0"/>
        <v>0</v>
      </c>
      <c r="AA16" s="205"/>
      <c r="AB16" s="278">
        <v>0</v>
      </c>
      <c r="AC16" s="279">
        <f t="shared" si="1"/>
        <v>0</v>
      </c>
    </row>
    <row r="17" spans="1:29" ht="120" customHeight="1" thickTop="1" thickBot="1">
      <c r="A17" s="207"/>
      <c r="B17" s="285" t="s">
        <v>44</v>
      </c>
      <c r="C17" s="288" t="s">
        <v>54</v>
      </c>
      <c r="D17" s="287">
        <v>9</v>
      </c>
      <c r="E17" s="287" t="s">
        <v>85</v>
      </c>
      <c r="F17" s="310"/>
      <c r="G17" s="310"/>
      <c r="H17" s="310"/>
      <c r="I17" s="310" t="s">
        <v>21</v>
      </c>
      <c r="J17" s="6" t="s">
        <v>208</v>
      </c>
      <c r="K17" s="288" t="s">
        <v>86</v>
      </c>
      <c r="L17" s="308" t="s">
        <v>87</v>
      </c>
      <c r="M17" s="287" t="s">
        <v>20</v>
      </c>
      <c r="N17" s="287" t="s">
        <v>212</v>
      </c>
      <c r="O17" s="287" t="s">
        <v>21</v>
      </c>
      <c r="P17" s="287"/>
      <c r="Q17" s="287" t="s">
        <v>21</v>
      </c>
      <c r="R17" s="287"/>
      <c r="S17" s="308" t="s">
        <v>228</v>
      </c>
      <c r="T17" s="288" t="s">
        <v>202</v>
      </c>
      <c r="U17" s="290">
        <v>43497</v>
      </c>
      <c r="V17" s="291">
        <v>43830</v>
      </c>
      <c r="W17" s="292" t="s">
        <v>203</v>
      </c>
      <c r="X17" s="321" t="s">
        <v>298</v>
      </c>
      <c r="Y17" s="278">
        <v>1</v>
      </c>
      <c r="Z17" s="279">
        <v>0.33</v>
      </c>
      <c r="AA17" s="321" t="s">
        <v>298</v>
      </c>
      <c r="AB17" s="278">
        <v>1</v>
      </c>
      <c r="AC17" s="279">
        <f t="shared" si="1"/>
        <v>0.33329999999999999</v>
      </c>
    </row>
    <row r="18" spans="1:29" ht="140.25" customHeight="1" thickTop="1" thickBot="1">
      <c r="A18" s="208"/>
      <c r="B18" s="294" t="s">
        <v>45</v>
      </c>
      <c r="C18" s="322" t="s">
        <v>55</v>
      </c>
      <c r="D18" s="7">
        <v>10</v>
      </c>
      <c r="E18" s="262" t="s">
        <v>81</v>
      </c>
      <c r="F18" s="323"/>
      <c r="G18" s="323"/>
      <c r="H18" s="323"/>
      <c r="I18" s="315" t="s">
        <v>21</v>
      </c>
      <c r="J18" s="6" t="s">
        <v>208</v>
      </c>
      <c r="K18" s="262" t="s">
        <v>110</v>
      </c>
      <c r="L18" s="262" t="s">
        <v>82</v>
      </c>
      <c r="M18" s="7" t="s">
        <v>20</v>
      </c>
      <c r="N18" s="7" t="s">
        <v>212</v>
      </c>
      <c r="O18" s="7" t="s">
        <v>21</v>
      </c>
      <c r="P18" s="7"/>
      <c r="Q18" s="7" t="s">
        <v>21</v>
      </c>
      <c r="R18" s="316"/>
      <c r="S18" s="324" t="s">
        <v>200</v>
      </c>
      <c r="T18" s="262" t="s">
        <v>199</v>
      </c>
      <c r="U18" s="264">
        <v>43466</v>
      </c>
      <c r="V18" s="264">
        <v>43830</v>
      </c>
      <c r="W18" s="276" t="s">
        <v>201</v>
      </c>
      <c r="X18" s="325" t="s">
        <v>275</v>
      </c>
      <c r="Y18" s="278">
        <v>1</v>
      </c>
      <c r="Z18" s="279">
        <f t="shared" si="0"/>
        <v>0.33329999999999999</v>
      </c>
      <c r="AA18" s="325" t="s">
        <v>275</v>
      </c>
      <c r="AB18" s="278">
        <v>1</v>
      </c>
      <c r="AC18" s="279">
        <f t="shared" si="1"/>
        <v>0.33329999999999999</v>
      </c>
    </row>
    <row r="19" spans="1:29" s="45" customFormat="1" ht="84.75" customHeight="1" thickTop="1" thickBot="1">
      <c r="A19" s="206" t="s">
        <v>65</v>
      </c>
      <c r="B19" s="294" t="s">
        <v>25</v>
      </c>
      <c r="C19" s="295" t="s">
        <v>56</v>
      </c>
      <c r="D19" s="295">
        <v>11</v>
      </c>
      <c r="E19" s="326" t="s">
        <v>78</v>
      </c>
      <c r="F19" s="326"/>
      <c r="G19" s="326"/>
      <c r="H19" s="326"/>
      <c r="I19" s="295" t="s">
        <v>21</v>
      </c>
      <c r="J19" s="326" t="s">
        <v>208</v>
      </c>
      <c r="K19" s="322" t="s">
        <v>79</v>
      </c>
      <c r="L19" s="326" t="s">
        <v>80</v>
      </c>
      <c r="M19" s="295" t="s">
        <v>20</v>
      </c>
      <c r="N19" s="295" t="s">
        <v>212</v>
      </c>
      <c r="O19" s="295" t="s">
        <v>21</v>
      </c>
      <c r="P19" s="327"/>
      <c r="Q19" s="327" t="s">
        <v>21</v>
      </c>
      <c r="R19" s="327"/>
      <c r="S19" s="322" t="s">
        <v>129</v>
      </c>
      <c r="T19" s="322" t="s">
        <v>31</v>
      </c>
      <c r="U19" s="328">
        <v>43497</v>
      </c>
      <c r="V19" s="328">
        <v>43830</v>
      </c>
      <c r="W19" s="149" t="s">
        <v>130</v>
      </c>
      <c r="X19" s="312" t="s">
        <v>244</v>
      </c>
      <c r="Y19" s="278">
        <v>1</v>
      </c>
      <c r="Z19" s="279">
        <f t="shared" si="0"/>
        <v>0.33329999999999999</v>
      </c>
      <c r="AA19" s="312" t="s">
        <v>244</v>
      </c>
      <c r="AB19" s="278">
        <v>1</v>
      </c>
      <c r="AC19" s="279">
        <f t="shared" si="1"/>
        <v>0.33329999999999999</v>
      </c>
    </row>
    <row r="20" spans="1:29" s="45" customFormat="1" ht="81" customHeight="1" thickTop="1">
      <c r="A20" s="207"/>
      <c r="B20" s="313" t="s">
        <v>46</v>
      </c>
      <c r="C20" s="270" t="s">
        <v>57</v>
      </c>
      <c r="D20" s="295">
        <v>12</v>
      </c>
      <c r="E20" s="326" t="s">
        <v>32</v>
      </c>
      <c r="F20" s="322"/>
      <c r="G20" s="322"/>
      <c r="H20" s="295" t="s">
        <v>21</v>
      </c>
      <c r="I20" s="322"/>
      <c r="J20" s="301" t="s">
        <v>208</v>
      </c>
      <c r="K20" s="322" t="s">
        <v>75</v>
      </c>
      <c r="L20" s="295" t="s">
        <v>33</v>
      </c>
      <c r="M20" s="295" t="s">
        <v>20</v>
      </c>
      <c r="N20" s="295" t="s">
        <v>212</v>
      </c>
      <c r="O20" s="295" t="s">
        <v>21</v>
      </c>
      <c r="P20" s="295"/>
      <c r="Q20" s="295" t="s">
        <v>21</v>
      </c>
      <c r="R20" s="295"/>
      <c r="S20" s="262" t="s">
        <v>191</v>
      </c>
      <c r="T20" s="262" t="s">
        <v>177</v>
      </c>
      <c r="U20" s="263" t="s">
        <v>215</v>
      </c>
      <c r="V20" s="264" t="s">
        <v>216</v>
      </c>
      <c r="W20" s="276" t="s">
        <v>192</v>
      </c>
      <c r="X20" s="325" t="s">
        <v>258</v>
      </c>
      <c r="Y20" s="278">
        <v>0</v>
      </c>
      <c r="Z20" s="279">
        <f t="shared" si="0"/>
        <v>0</v>
      </c>
      <c r="AA20" s="325" t="s">
        <v>291</v>
      </c>
      <c r="AB20" s="278">
        <v>1</v>
      </c>
      <c r="AC20" s="279">
        <f t="shared" si="1"/>
        <v>0.33329999999999999</v>
      </c>
    </row>
    <row r="21" spans="1:29" s="45" customFormat="1" ht="96.75" customHeight="1">
      <c r="A21" s="207"/>
      <c r="B21" s="329"/>
      <c r="C21" s="330"/>
      <c r="D21" s="331">
        <v>13</v>
      </c>
      <c r="E21" s="332" t="s">
        <v>117</v>
      </c>
      <c r="F21" s="333"/>
      <c r="G21" s="333"/>
      <c r="H21" s="333"/>
      <c r="I21" s="331" t="s">
        <v>21</v>
      </c>
      <c r="J21" s="331" t="s">
        <v>208</v>
      </c>
      <c r="K21" s="333" t="s">
        <v>76</v>
      </c>
      <c r="L21" s="333" t="s">
        <v>77</v>
      </c>
      <c r="M21" s="334" t="s">
        <v>20</v>
      </c>
      <c r="N21" s="334" t="s">
        <v>212</v>
      </c>
      <c r="O21" s="331" t="s">
        <v>21</v>
      </c>
      <c r="P21" s="334"/>
      <c r="Q21" s="334" t="s">
        <v>21</v>
      </c>
      <c r="R21" s="334"/>
      <c r="S21" s="335" t="s">
        <v>193</v>
      </c>
      <c r="T21" s="333" t="s">
        <v>177</v>
      </c>
      <c r="U21" s="336" t="s">
        <v>215</v>
      </c>
      <c r="V21" s="337" t="s">
        <v>217</v>
      </c>
      <c r="W21" s="338" t="s">
        <v>194</v>
      </c>
      <c r="X21" s="339" t="s">
        <v>257</v>
      </c>
      <c r="Y21" s="278">
        <v>0</v>
      </c>
      <c r="Z21" s="279">
        <f t="shared" si="0"/>
        <v>0</v>
      </c>
      <c r="AA21" s="339" t="s">
        <v>290</v>
      </c>
      <c r="AB21" s="278">
        <v>1</v>
      </c>
      <c r="AC21" s="279">
        <f t="shared" si="1"/>
        <v>0.33329999999999999</v>
      </c>
    </row>
    <row r="22" spans="1:29" s="45" customFormat="1" ht="59.25" customHeight="1">
      <c r="A22" s="207"/>
      <c r="B22" s="329"/>
      <c r="C22" s="330"/>
      <c r="D22" s="331">
        <v>14</v>
      </c>
      <c r="E22" s="332" t="s">
        <v>71</v>
      </c>
      <c r="F22" s="333"/>
      <c r="G22" s="333"/>
      <c r="H22" s="333"/>
      <c r="I22" s="331" t="s">
        <v>21</v>
      </c>
      <c r="J22" s="331" t="s">
        <v>208</v>
      </c>
      <c r="K22" s="333" t="s">
        <v>70</v>
      </c>
      <c r="L22" s="332" t="s">
        <v>34</v>
      </c>
      <c r="M22" s="331" t="s">
        <v>20</v>
      </c>
      <c r="N22" s="331" t="s">
        <v>212</v>
      </c>
      <c r="O22" s="331" t="s">
        <v>21</v>
      </c>
      <c r="P22" s="331"/>
      <c r="Q22" s="331" t="s">
        <v>21</v>
      </c>
      <c r="R22" s="331"/>
      <c r="S22" s="333" t="s">
        <v>195</v>
      </c>
      <c r="T22" s="333" t="s">
        <v>190</v>
      </c>
      <c r="U22" s="336" t="s">
        <v>187</v>
      </c>
      <c r="V22" s="337" t="s">
        <v>188</v>
      </c>
      <c r="W22" s="338" t="s">
        <v>196</v>
      </c>
      <c r="X22" s="339" t="s">
        <v>264</v>
      </c>
      <c r="Y22" s="278">
        <v>0</v>
      </c>
      <c r="Z22" s="279">
        <f t="shared" si="0"/>
        <v>0</v>
      </c>
      <c r="AA22" s="339" t="s">
        <v>282</v>
      </c>
      <c r="AB22" s="278">
        <v>1</v>
      </c>
      <c r="AC22" s="279">
        <f t="shared" si="1"/>
        <v>0.33329999999999999</v>
      </c>
    </row>
    <row r="23" spans="1:29" s="45" customFormat="1" ht="54" customHeight="1" thickBot="1">
      <c r="A23" s="207"/>
      <c r="B23" s="329"/>
      <c r="C23" s="330"/>
      <c r="D23" s="301">
        <v>15</v>
      </c>
      <c r="E23" s="300" t="s">
        <v>72</v>
      </c>
      <c r="F23" s="300"/>
      <c r="G23" s="300"/>
      <c r="H23" s="300"/>
      <c r="I23" s="301" t="s">
        <v>21</v>
      </c>
      <c r="J23" s="310" t="s">
        <v>208</v>
      </c>
      <c r="K23" s="340" t="s">
        <v>73</v>
      </c>
      <c r="L23" s="303" t="s">
        <v>74</v>
      </c>
      <c r="M23" s="301" t="s">
        <v>20</v>
      </c>
      <c r="N23" s="301" t="s">
        <v>212</v>
      </c>
      <c r="O23" s="301" t="s">
        <v>21</v>
      </c>
      <c r="P23" s="301"/>
      <c r="Q23" s="301" t="s">
        <v>21</v>
      </c>
      <c r="R23" s="302"/>
      <c r="S23" s="5" t="s">
        <v>197</v>
      </c>
      <c r="T23" s="5" t="s">
        <v>190</v>
      </c>
      <c r="U23" s="282" t="s">
        <v>187</v>
      </c>
      <c r="V23" s="341" t="s">
        <v>189</v>
      </c>
      <c r="W23" s="283" t="s">
        <v>198</v>
      </c>
      <c r="X23" s="293" t="s">
        <v>263</v>
      </c>
      <c r="Y23" s="278">
        <v>0.5</v>
      </c>
      <c r="Z23" s="279">
        <f t="shared" si="0"/>
        <v>0.16664999999999999</v>
      </c>
      <c r="AA23" s="293" t="s">
        <v>283</v>
      </c>
      <c r="AB23" s="278">
        <v>1</v>
      </c>
      <c r="AC23" s="279">
        <f t="shared" si="1"/>
        <v>0.33329999999999999</v>
      </c>
    </row>
    <row r="24" spans="1:29" ht="75.75" customHeight="1" thickTop="1">
      <c r="A24" s="207"/>
      <c r="B24" s="313" t="s">
        <v>47</v>
      </c>
      <c r="C24" s="196" t="s">
        <v>58</v>
      </c>
      <c r="D24" s="295">
        <v>16</v>
      </c>
      <c r="E24" s="326" t="s">
        <v>26</v>
      </c>
      <c r="F24" s="295"/>
      <c r="G24" s="295"/>
      <c r="H24" s="295"/>
      <c r="I24" s="295" t="s">
        <v>21</v>
      </c>
      <c r="J24" s="301" t="s">
        <v>208</v>
      </c>
      <c r="K24" s="322" t="s">
        <v>27</v>
      </c>
      <c r="L24" s="295" t="s">
        <v>28</v>
      </c>
      <c r="M24" s="295" t="s">
        <v>20</v>
      </c>
      <c r="N24" s="295" t="s">
        <v>212</v>
      </c>
      <c r="O24" s="295" t="s">
        <v>21</v>
      </c>
      <c r="P24" s="295"/>
      <c r="Q24" s="295" t="s">
        <v>21</v>
      </c>
      <c r="R24" s="295"/>
      <c r="S24" s="262" t="s">
        <v>168</v>
      </c>
      <c r="T24" s="262" t="s">
        <v>166</v>
      </c>
      <c r="U24" s="263">
        <v>43497</v>
      </c>
      <c r="V24" s="264">
        <v>43830</v>
      </c>
      <c r="W24" s="276" t="s">
        <v>169</v>
      </c>
      <c r="X24" s="325" t="s">
        <v>257</v>
      </c>
      <c r="Y24" s="278">
        <v>0</v>
      </c>
      <c r="Z24" s="279">
        <f t="shared" si="0"/>
        <v>0</v>
      </c>
      <c r="AA24" s="325" t="s">
        <v>257</v>
      </c>
      <c r="AB24" s="278">
        <v>0</v>
      </c>
      <c r="AC24" s="279">
        <f t="shared" si="1"/>
        <v>0</v>
      </c>
    </row>
    <row r="25" spans="1:29" ht="57" customHeight="1">
      <c r="A25" s="207"/>
      <c r="B25" s="329"/>
      <c r="C25" s="342"/>
      <c r="D25" s="301">
        <v>17</v>
      </c>
      <c r="E25" s="303" t="s">
        <v>29</v>
      </c>
      <c r="F25" s="331"/>
      <c r="G25" s="331"/>
      <c r="H25" s="331"/>
      <c r="I25" s="331" t="s">
        <v>21</v>
      </c>
      <c r="J25" s="331" t="s">
        <v>208</v>
      </c>
      <c r="K25" s="300" t="s">
        <v>30</v>
      </c>
      <c r="L25" s="301" t="s">
        <v>67</v>
      </c>
      <c r="M25" s="301" t="s">
        <v>20</v>
      </c>
      <c r="N25" s="301" t="s">
        <v>212</v>
      </c>
      <c r="O25" s="301" t="s">
        <v>21</v>
      </c>
      <c r="P25" s="301" t="s">
        <v>31</v>
      </c>
      <c r="Q25" s="301" t="s">
        <v>21</v>
      </c>
      <c r="R25" s="301" t="s">
        <v>31</v>
      </c>
      <c r="S25" s="333" t="s">
        <v>170</v>
      </c>
      <c r="T25" s="300" t="s">
        <v>166</v>
      </c>
      <c r="U25" s="336">
        <v>43497</v>
      </c>
      <c r="V25" s="337">
        <v>43830</v>
      </c>
      <c r="W25" s="338" t="s">
        <v>171</v>
      </c>
      <c r="X25" s="339" t="s">
        <v>257</v>
      </c>
      <c r="Y25" s="278">
        <v>0</v>
      </c>
      <c r="Z25" s="279">
        <f t="shared" si="0"/>
        <v>0</v>
      </c>
      <c r="AA25" s="339" t="s">
        <v>299</v>
      </c>
      <c r="AB25" s="278">
        <v>1</v>
      </c>
      <c r="AC25" s="279">
        <f t="shared" si="1"/>
        <v>0.33329999999999999</v>
      </c>
    </row>
    <row r="26" spans="1:29" ht="54" customHeight="1" thickBot="1">
      <c r="A26" s="208"/>
      <c r="B26" s="319"/>
      <c r="C26" s="197"/>
      <c r="D26" s="6">
        <v>18</v>
      </c>
      <c r="E26" s="5" t="s">
        <v>118</v>
      </c>
      <c r="F26" s="343"/>
      <c r="G26" s="343"/>
      <c r="H26" s="343"/>
      <c r="I26" s="310" t="s">
        <v>21</v>
      </c>
      <c r="J26" s="310" t="s">
        <v>208</v>
      </c>
      <c r="K26" s="5" t="s">
        <v>68</v>
      </c>
      <c r="L26" s="344" t="s">
        <v>69</v>
      </c>
      <c r="M26" s="6" t="s">
        <v>20</v>
      </c>
      <c r="N26" s="6" t="s">
        <v>212</v>
      </c>
      <c r="O26" s="6" t="s">
        <v>21</v>
      </c>
      <c r="P26" s="6"/>
      <c r="Q26" s="6" t="s">
        <v>21</v>
      </c>
      <c r="R26" s="260"/>
      <c r="S26" s="5" t="s">
        <v>174</v>
      </c>
      <c r="T26" s="333" t="s">
        <v>167</v>
      </c>
      <c r="U26" s="345">
        <v>43466</v>
      </c>
      <c r="V26" s="345">
        <v>43830</v>
      </c>
      <c r="W26" s="150" t="s">
        <v>175</v>
      </c>
      <c r="X26" s="321" t="s">
        <v>257</v>
      </c>
      <c r="Y26" s="278">
        <v>0</v>
      </c>
      <c r="Z26" s="279">
        <f t="shared" si="0"/>
        <v>0</v>
      </c>
      <c r="AA26" s="321" t="s">
        <v>300</v>
      </c>
      <c r="AB26" s="278">
        <v>1</v>
      </c>
      <c r="AC26" s="279">
        <f t="shared" si="1"/>
        <v>0.33329999999999999</v>
      </c>
    </row>
    <row r="27" spans="1:29" s="45" customFormat="1" ht="209.25" customHeight="1" thickTop="1" thickBot="1">
      <c r="A27" s="147" t="s">
        <v>48</v>
      </c>
      <c r="B27" s="294" t="s">
        <v>49</v>
      </c>
      <c r="C27" s="346" t="s">
        <v>59</v>
      </c>
      <c r="D27" s="295">
        <v>19</v>
      </c>
      <c r="E27" s="347" t="s">
        <v>108</v>
      </c>
      <c r="F27" s="348"/>
      <c r="G27" s="315" t="s">
        <v>21</v>
      </c>
      <c r="H27" s="348"/>
      <c r="I27" s="348"/>
      <c r="J27" s="301" t="s">
        <v>208</v>
      </c>
      <c r="K27" s="322" t="s">
        <v>105</v>
      </c>
      <c r="L27" s="347" t="s">
        <v>109</v>
      </c>
      <c r="M27" s="295" t="s">
        <v>20</v>
      </c>
      <c r="N27" s="295" t="s">
        <v>212</v>
      </c>
      <c r="O27" s="327" t="s">
        <v>21</v>
      </c>
      <c r="P27" s="295"/>
      <c r="Q27" s="327" t="s">
        <v>21</v>
      </c>
      <c r="R27" s="295"/>
      <c r="S27" s="148" t="s">
        <v>172</v>
      </c>
      <c r="T27" s="322" t="s">
        <v>123</v>
      </c>
      <c r="U27" s="349">
        <v>43466</v>
      </c>
      <c r="V27" s="328">
        <v>43830</v>
      </c>
      <c r="W27" s="149" t="s">
        <v>173</v>
      </c>
      <c r="X27" s="350" t="s">
        <v>250</v>
      </c>
      <c r="Y27" s="351">
        <v>1</v>
      </c>
      <c r="Z27" s="352">
        <f>(+Y27*$Z$8/$Z$7)</f>
        <v>0.33329999999999999</v>
      </c>
      <c r="AA27" s="312" t="s">
        <v>296</v>
      </c>
      <c r="AB27" s="351">
        <v>1</v>
      </c>
      <c r="AC27" s="352">
        <f t="shared" si="1"/>
        <v>0.33329999999999999</v>
      </c>
    </row>
    <row r="28" spans="1:29" ht="16.5" thickBot="1">
      <c r="A28" s="353" t="s">
        <v>254</v>
      </c>
      <c r="B28" s="354"/>
      <c r="C28" s="354"/>
      <c r="D28" s="354"/>
      <c r="E28" s="354"/>
      <c r="F28" s="354"/>
      <c r="G28" s="354"/>
      <c r="H28" s="354"/>
      <c r="I28" s="354"/>
      <c r="J28" s="354"/>
      <c r="K28" s="354"/>
      <c r="L28" s="354"/>
      <c r="M28" s="354"/>
      <c r="N28" s="354"/>
      <c r="O28" s="354"/>
      <c r="P28" s="354"/>
      <c r="Q28" s="354"/>
      <c r="R28" s="354"/>
      <c r="S28" s="354"/>
      <c r="T28" s="354"/>
      <c r="U28" s="354"/>
      <c r="V28" s="354"/>
      <c r="W28" s="354"/>
      <c r="X28" s="355"/>
      <c r="Y28" s="356">
        <f>SUM(Y9:Y27)/19</f>
        <v>0.42105263157894735</v>
      </c>
      <c r="Z28" s="357">
        <f>SUM(Z9:Z27)/19</f>
        <v>0.14016315789473685</v>
      </c>
      <c r="AA28" s="358"/>
      <c r="AB28" s="359">
        <f>SUM(AB9:AB27)/19</f>
        <v>0.76315789473684215</v>
      </c>
      <c r="AC28" s="360">
        <f>SUM(AC9:AC27)/19</f>
        <v>0.25436315789473685</v>
      </c>
    </row>
    <row r="32" spans="1:29">
      <c r="Y32" s="69"/>
    </row>
    <row r="33" spans="25:25">
      <c r="Y33" s="69"/>
    </row>
    <row r="34" spans="25:25">
      <c r="Y34" s="69"/>
    </row>
    <row r="35" spans="25:25">
      <c r="Y35" s="69"/>
    </row>
    <row r="36" spans="25:25">
      <c r="Y36" s="69"/>
    </row>
    <row r="37" spans="25:25">
      <c r="Y37" s="69"/>
    </row>
    <row r="39" spans="25:25">
      <c r="Y39" s="70"/>
    </row>
  </sheetData>
  <mergeCells count="51">
    <mergeCell ref="AA6:AA8"/>
    <mergeCell ref="AB6:AB8"/>
    <mergeCell ref="AA15:AA16"/>
    <mergeCell ref="A28:X28"/>
    <mergeCell ref="X15:X16"/>
    <mergeCell ref="A9:A12"/>
    <mergeCell ref="A13:A18"/>
    <mergeCell ref="A19:A26"/>
    <mergeCell ref="B20:B23"/>
    <mergeCell ref="C20:C23"/>
    <mergeCell ref="B24:B26"/>
    <mergeCell ref="C24:C26"/>
    <mergeCell ref="B10:B11"/>
    <mergeCell ref="C10:C11"/>
    <mergeCell ref="U15:U16"/>
    <mergeCell ref="V15:V16"/>
    <mergeCell ref="A7:A8"/>
    <mergeCell ref="B7:B8"/>
    <mergeCell ref="C7:C8"/>
    <mergeCell ref="T15:T16"/>
    <mergeCell ref="S7:S8"/>
    <mergeCell ref="T7:T8"/>
    <mergeCell ref="D7:D8"/>
    <mergeCell ref="L7:L8"/>
    <mergeCell ref="K7:K8"/>
    <mergeCell ref="E7:E8"/>
    <mergeCell ref="J7:J8"/>
    <mergeCell ref="F7:F8"/>
    <mergeCell ref="G7:G8"/>
    <mergeCell ref="H7:H8"/>
    <mergeCell ref="W15:W16"/>
    <mergeCell ref="B15:B16"/>
    <mergeCell ref="C15:C16"/>
    <mergeCell ref="W7:W8"/>
    <mergeCell ref="I7:I8"/>
    <mergeCell ref="A1:B5"/>
    <mergeCell ref="A6:L6"/>
    <mergeCell ref="O6:R6"/>
    <mergeCell ref="S6:W6"/>
    <mergeCell ref="M6:N6"/>
    <mergeCell ref="C1:Y1"/>
    <mergeCell ref="C2:Y2"/>
    <mergeCell ref="C3:Y3"/>
    <mergeCell ref="C4:Y5"/>
    <mergeCell ref="X6:X8"/>
    <mergeCell ref="Y6:Y8"/>
    <mergeCell ref="M7:M8"/>
    <mergeCell ref="O7:P7"/>
    <mergeCell ref="Q7:R7"/>
    <mergeCell ref="N7:N8"/>
    <mergeCell ref="U7:V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Q8"/>
  <sheetViews>
    <sheetView topLeftCell="B1" workbookViewId="0">
      <selection activeCell="E7" sqref="E7"/>
    </sheetView>
  </sheetViews>
  <sheetFormatPr baseColWidth="10" defaultRowHeight="15"/>
  <cols>
    <col min="1" max="1" width="22.85546875" customWidth="1"/>
    <col min="2" max="2" width="12.5703125" customWidth="1"/>
    <col min="3" max="3" width="9.85546875" bestFit="1" customWidth="1"/>
    <col min="4" max="4" width="22.7109375" customWidth="1"/>
    <col min="6" max="6" width="14.7109375" customWidth="1"/>
    <col min="9" max="9" width="14.7109375" customWidth="1"/>
    <col min="10" max="10" width="15.140625" customWidth="1"/>
    <col min="11" max="12" width="15.28515625" customWidth="1"/>
  </cols>
  <sheetData>
    <row r="1" spans="1:17" ht="15.75" customHeight="1" thickTop="1">
      <c r="A1" s="211"/>
      <c r="B1" s="218" t="s">
        <v>35</v>
      </c>
      <c r="C1" s="219"/>
      <c r="D1" s="219"/>
      <c r="E1" s="219"/>
      <c r="F1" s="219"/>
      <c r="G1" s="219"/>
      <c r="H1" s="219"/>
      <c r="I1" s="219"/>
      <c r="J1" s="219"/>
      <c r="K1" s="219"/>
      <c r="L1" s="220"/>
      <c r="M1" s="221"/>
    </row>
    <row r="2" spans="1:17" ht="15.75" customHeight="1">
      <c r="A2" s="212"/>
      <c r="B2" s="222" t="s">
        <v>209</v>
      </c>
      <c r="C2" s="223"/>
      <c r="D2" s="223"/>
      <c r="E2" s="223"/>
      <c r="F2" s="223"/>
      <c r="G2" s="223"/>
      <c r="H2" s="223"/>
      <c r="I2" s="223"/>
      <c r="J2" s="223"/>
      <c r="K2" s="223"/>
      <c r="L2" s="224"/>
      <c r="M2" s="225"/>
    </row>
    <row r="3" spans="1:17" ht="15.75" customHeight="1">
      <c r="A3" s="212"/>
      <c r="B3" s="226" t="s">
        <v>98</v>
      </c>
      <c r="C3" s="227"/>
      <c r="D3" s="227"/>
      <c r="E3" s="227"/>
      <c r="F3" s="227"/>
      <c r="G3" s="227"/>
      <c r="H3" s="227"/>
      <c r="I3" s="227"/>
      <c r="J3" s="227"/>
      <c r="K3" s="227"/>
      <c r="L3" s="228"/>
      <c r="M3" s="229"/>
    </row>
    <row r="4" spans="1:17" ht="24.75" customHeight="1" thickBot="1">
      <c r="A4" s="213"/>
      <c r="B4" s="230" t="s">
        <v>101</v>
      </c>
      <c r="C4" s="231"/>
      <c r="D4" s="231"/>
      <c r="E4" s="231"/>
      <c r="F4" s="231"/>
      <c r="G4" s="231"/>
      <c r="H4" s="231"/>
      <c r="I4" s="231"/>
      <c r="J4" s="231"/>
      <c r="K4" s="231"/>
      <c r="L4" s="232"/>
      <c r="M4" s="233"/>
      <c r="N4" s="61">
        <v>1</v>
      </c>
      <c r="Q4" s="61">
        <v>1</v>
      </c>
    </row>
    <row r="5" spans="1:17" s="21" customFormat="1" ht="35.25" thickTop="1" thickBot="1">
      <c r="A5" s="22" t="s">
        <v>90</v>
      </c>
      <c r="B5" s="54" t="s">
        <v>91</v>
      </c>
      <c r="C5" s="54" t="s">
        <v>92</v>
      </c>
      <c r="D5" s="54" t="s">
        <v>119</v>
      </c>
      <c r="E5" s="54" t="s">
        <v>94</v>
      </c>
      <c r="F5" s="54" t="s">
        <v>95</v>
      </c>
      <c r="G5" s="55" t="s">
        <v>18</v>
      </c>
      <c r="H5" s="54" t="s">
        <v>19</v>
      </c>
      <c r="I5" s="54" t="s">
        <v>96</v>
      </c>
      <c r="J5" s="54" t="s">
        <v>13</v>
      </c>
      <c r="K5" s="56" t="s">
        <v>97</v>
      </c>
      <c r="L5" s="58" t="s">
        <v>276</v>
      </c>
      <c r="M5" s="58" t="s">
        <v>246</v>
      </c>
      <c r="N5" s="63">
        <v>0.33329999999999999</v>
      </c>
      <c r="O5" s="58" t="s">
        <v>279</v>
      </c>
      <c r="P5" s="58" t="s">
        <v>246</v>
      </c>
      <c r="Q5" s="63">
        <v>0.33329999999999999</v>
      </c>
    </row>
    <row r="6" spans="1:17" ht="50.25" customHeight="1" thickTop="1">
      <c r="A6" s="214" t="s">
        <v>98</v>
      </c>
      <c r="B6" s="216" t="s">
        <v>102</v>
      </c>
      <c r="C6" s="20">
        <v>1</v>
      </c>
      <c r="D6" s="35" t="s">
        <v>229</v>
      </c>
      <c r="E6" s="26" t="s">
        <v>161</v>
      </c>
      <c r="F6" s="26" t="s">
        <v>230</v>
      </c>
      <c r="G6" s="36">
        <v>43570</v>
      </c>
      <c r="H6" s="37">
        <v>43830</v>
      </c>
      <c r="I6" s="27" t="s">
        <v>231</v>
      </c>
      <c r="J6" s="28" t="s">
        <v>232</v>
      </c>
      <c r="K6" s="52" t="s">
        <v>162</v>
      </c>
      <c r="L6" s="74" t="s">
        <v>277</v>
      </c>
      <c r="M6" s="73">
        <v>0</v>
      </c>
      <c r="N6" s="93">
        <f>+M6*$N$5/$N$4</f>
        <v>0</v>
      </c>
      <c r="O6" s="74" t="s">
        <v>277</v>
      </c>
      <c r="P6" s="73">
        <v>0</v>
      </c>
      <c r="Q6" s="65">
        <f>+P6*$N$5/$N$4</f>
        <v>0</v>
      </c>
    </row>
    <row r="7" spans="1:17" ht="102.75" customHeight="1" thickBot="1">
      <c r="A7" s="215"/>
      <c r="B7" s="217"/>
      <c r="C7" s="47">
        <v>2</v>
      </c>
      <c r="D7" s="47" t="s">
        <v>233</v>
      </c>
      <c r="E7" s="48" t="s">
        <v>161</v>
      </c>
      <c r="F7" s="49" t="s">
        <v>234</v>
      </c>
      <c r="G7" s="50">
        <v>43511</v>
      </c>
      <c r="H7" s="50">
        <v>43830</v>
      </c>
      <c r="I7" s="51" t="s">
        <v>235</v>
      </c>
      <c r="J7" s="51" t="s">
        <v>236</v>
      </c>
      <c r="K7" s="53" t="s">
        <v>162</v>
      </c>
      <c r="L7" s="76" t="s">
        <v>277</v>
      </c>
      <c r="M7" s="75">
        <v>0</v>
      </c>
      <c r="N7" s="94">
        <f>+M7*$N$5/$N$4</f>
        <v>0</v>
      </c>
      <c r="O7" s="76" t="s">
        <v>277</v>
      </c>
      <c r="P7" s="75">
        <v>0</v>
      </c>
      <c r="Q7" s="66">
        <f>+P7*$N$5/$N$4</f>
        <v>0</v>
      </c>
    </row>
    <row r="8" spans="1:17" ht="15.75" thickBot="1">
      <c r="A8" s="209" t="s">
        <v>254</v>
      </c>
      <c r="B8" s="210"/>
      <c r="C8" s="210"/>
      <c r="D8" s="210"/>
      <c r="E8" s="210"/>
      <c r="F8" s="210"/>
      <c r="G8" s="210"/>
      <c r="H8" s="210"/>
      <c r="I8" s="210"/>
      <c r="J8" s="210"/>
      <c r="K8" s="210"/>
      <c r="L8" s="72"/>
      <c r="M8" s="67">
        <f>SUM(M6:M7)/2</f>
        <v>0</v>
      </c>
      <c r="N8" s="95">
        <f>(+N6+N7)/2</f>
        <v>0</v>
      </c>
      <c r="O8" s="97"/>
      <c r="P8" s="96">
        <f>SUM(P6:P7)/2</f>
        <v>0</v>
      </c>
      <c r="Q8" s="68">
        <f>(+Q6+Q7)/2</f>
        <v>0</v>
      </c>
    </row>
  </sheetData>
  <mergeCells count="8">
    <mergeCell ref="A8:K8"/>
    <mergeCell ref="A1:A4"/>
    <mergeCell ref="A6:A7"/>
    <mergeCell ref="B6:B7"/>
    <mergeCell ref="B1:M1"/>
    <mergeCell ref="B2:M2"/>
    <mergeCell ref="B3:M3"/>
    <mergeCell ref="B4:M4"/>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dimension ref="A1:Q12"/>
  <sheetViews>
    <sheetView topLeftCell="C6" workbookViewId="0">
      <selection activeCell="C8" sqref="C8:Q10"/>
    </sheetView>
  </sheetViews>
  <sheetFormatPr baseColWidth="10" defaultRowHeight="15"/>
  <cols>
    <col min="1" max="1" width="22.85546875" customWidth="1"/>
    <col min="4" max="4" width="14.7109375" customWidth="1"/>
    <col min="6" max="6" width="14.7109375" customWidth="1"/>
    <col min="10" max="10" width="14.7109375" customWidth="1"/>
    <col min="11" max="11" width="12.7109375" customWidth="1"/>
    <col min="12" max="12" width="30.42578125" customWidth="1"/>
    <col min="14" max="14" width="8.42578125" customWidth="1"/>
    <col min="15" max="15" width="24.42578125" customWidth="1"/>
  </cols>
  <sheetData>
    <row r="1" spans="1:17" ht="15.75" customHeight="1" thickTop="1">
      <c r="A1" s="211"/>
      <c r="B1" s="242" t="s">
        <v>35</v>
      </c>
      <c r="C1" s="243"/>
      <c r="D1" s="243"/>
      <c r="E1" s="243"/>
      <c r="F1" s="243"/>
      <c r="G1" s="243"/>
      <c r="H1" s="243"/>
      <c r="I1" s="243"/>
      <c r="J1" s="243"/>
      <c r="K1" s="243"/>
      <c r="L1" s="243"/>
      <c r="M1" s="244"/>
      <c r="N1" s="80"/>
      <c r="O1" s="80"/>
      <c r="P1" s="80"/>
      <c r="Q1" s="80"/>
    </row>
    <row r="2" spans="1:17" ht="15" customHeight="1">
      <c r="A2" s="212"/>
      <c r="B2" s="222" t="s">
        <v>209</v>
      </c>
      <c r="C2" s="223"/>
      <c r="D2" s="223"/>
      <c r="E2" s="223"/>
      <c r="F2" s="223"/>
      <c r="G2" s="223"/>
      <c r="H2" s="223"/>
      <c r="I2" s="223"/>
      <c r="J2" s="223"/>
      <c r="K2" s="223"/>
      <c r="L2" s="223"/>
      <c r="M2" s="224"/>
      <c r="N2" s="80"/>
      <c r="O2" s="80"/>
      <c r="P2" s="80"/>
      <c r="Q2" s="80"/>
    </row>
    <row r="3" spans="1:17">
      <c r="A3" s="212"/>
      <c r="B3" s="226" t="s">
        <v>99</v>
      </c>
      <c r="C3" s="227"/>
      <c r="D3" s="227"/>
      <c r="E3" s="227"/>
      <c r="F3" s="227"/>
      <c r="G3" s="227"/>
      <c r="H3" s="227"/>
      <c r="I3" s="227"/>
      <c r="J3" s="227"/>
      <c r="K3" s="227"/>
      <c r="L3" s="227"/>
      <c r="M3" s="228"/>
      <c r="N3" s="80"/>
      <c r="O3" s="80"/>
      <c r="P3" s="80"/>
      <c r="Q3" s="80"/>
    </row>
    <row r="4" spans="1:17" ht="36.75" customHeight="1" thickBot="1">
      <c r="A4" s="213"/>
      <c r="B4" s="230" t="s">
        <v>101</v>
      </c>
      <c r="C4" s="231"/>
      <c r="D4" s="231"/>
      <c r="E4" s="231"/>
      <c r="F4" s="231"/>
      <c r="G4" s="231"/>
      <c r="H4" s="231"/>
      <c r="I4" s="231"/>
      <c r="J4" s="231"/>
      <c r="K4" s="231"/>
      <c r="L4" s="231"/>
      <c r="M4" s="232"/>
      <c r="N4" s="81">
        <v>1</v>
      </c>
      <c r="O4" s="101" t="s">
        <v>288</v>
      </c>
      <c r="P4" s="101" t="s">
        <v>289</v>
      </c>
      <c r="Q4" s="81">
        <v>1</v>
      </c>
    </row>
    <row r="5" spans="1:17" ht="35.25" thickTop="1" thickBot="1">
      <c r="A5" s="22" t="s">
        <v>90</v>
      </c>
      <c r="B5" s="54" t="s">
        <v>91</v>
      </c>
      <c r="C5" s="54" t="s">
        <v>92</v>
      </c>
      <c r="D5" s="54" t="s">
        <v>93</v>
      </c>
      <c r="E5" s="54" t="s">
        <v>94</v>
      </c>
      <c r="F5" s="54" t="s">
        <v>95</v>
      </c>
      <c r="G5" s="55" t="s">
        <v>18</v>
      </c>
      <c r="H5" s="54" t="s">
        <v>19</v>
      </c>
      <c r="I5" s="54" t="s">
        <v>96</v>
      </c>
      <c r="J5" s="54" t="s">
        <v>13</v>
      </c>
      <c r="K5" s="56" t="s">
        <v>97</v>
      </c>
      <c r="L5" s="102" t="s">
        <v>245</v>
      </c>
      <c r="M5" s="77" t="s">
        <v>246</v>
      </c>
      <c r="N5" s="81">
        <v>0.33329999999999999</v>
      </c>
      <c r="O5" s="57" t="s">
        <v>278</v>
      </c>
      <c r="P5" s="77" t="s">
        <v>246</v>
      </c>
      <c r="Q5" s="100">
        <v>0.33329999999999999</v>
      </c>
    </row>
    <row r="6" spans="1:17" ht="67.5" customHeight="1" thickTop="1">
      <c r="A6" s="238" t="s">
        <v>99</v>
      </c>
      <c r="B6" s="234" t="s">
        <v>103</v>
      </c>
      <c r="C6" s="29">
        <v>1</v>
      </c>
      <c r="D6" s="31" t="s">
        <v>176</v>
      </c>
      <c r="E6" s="32" t="s">
        <v>177</v>
      </c>
      <c r="F6" s="33" t="s">
        <v>178</v>
      </c>
      <c r="G6" s="18" t="s">
        <v>218</v>
      </c>
      <c r="H6" s="18" t="s">
        <v>219</v>
      </c>
      <c r="I6" s="34" t="s">
        <v>179</v>
      </c>
      <c r="J6" s="34" t="s">
        <v>180</v>
      </c>
      <c r="K6" s="38" t="s">
        <v>181</v>
      </c>
      <c r="L6" s="98" t="s">
        <v>259</v>
      </c>
      <c r="M6" s="78">
        <v>0</v>
      </c>
      <c r="N6" s="64">
        <f>(+M6*$N$5/$N$4)</f>
        <v>0</v>
      </c>
      <c r="O6" s="98" t="s">
        <v>259</v>
      </c>
      <c r="P6" s="78">
        <v>0</v>
      </c>
      <c r="Q6" s="64">
        <f>(+P6*$N$5/$N$4)</f>
        <v>0</v>
      </c>
    </row>
    <row r="7" spans="1:17" ht="63.75" customHeight="1">
      <c r="A7" s="239"/>
      <c r="B7" s="235"/>
      <c r="C7" s="25">
        <v>2</v>
      </c>
      <c r="D7" s="30" t="s">
        <v>182</v>
      </c>
      <c r="E7" s="16" t="s">
        <v>177</v>
      </c>
      <c r="F7" s="17" t="s">
        <v>183</v>
      </c>
      <c r="G7" s="18" t="s">
        <v>218</v>
      </c>
      <c r="H7" s="18" t="s">
        <v>219</v>
      </c>
      <c r="I7" s="19" t="s">
        <v>184</v>
      </c>
      <c r="J7" s="19" t="s">
        <v>185</v>
      </c>
      <c r="K7" s="39" t="s">
        <v>181</v>
      </c>
      <c r="L7" s="98" t="s">
        <v>259</v>
      </c>
      <c r="M7" s="78">
        <v>0</v>
      </c>
      <c r="N7" s="64">
        <f t="shared" ref="N7:N10" si="0">(+M7*$N$5/$N$4)</f>
        <v>0</v>
      </c>
      <c r="O7" s="98" t="s">
        <v>259</v>
      </c>
      <c r="P7" s="78">
        <v>0</v>
      </c>
      <c r="Q7" s="64">
        <f t="shared" ref="Q7:Q10" si="1">(+P7*$N$5/$N$4)</f>
        <v>0</v>
      </c>
    </row>
    <row r="8" spans="1:17" ht="75" customHeight="1">
      <c r="A8" s="239"/>
      <c r="B8" s="235"/>
      <c r="C8" s="25">
        <v>3</v>
      </c>
      <c r="D8" s="17" t="s">
        <v>186</v>
      </c>
      <c r="E8" s="16" t="s">
        <v>223</v>
      </c>
      <c r="F8" s="17" t="s">
        <v>178</v>
      </c>
      <c r="G8" s="18" t="s">
        <v>220</v>
      </c>
      <c r="H8" s="18" t="s">
        <v>221</v>
      </c>
      <c r="I8" s="19" t="s">
        <v>179</v>
      </c>
      <c r="J8" s="19" t="s">
        <v>180</v>
      </c>
      <c r="K8" s="39" t="s">
        <v>181</v>
      </c>
      <c r="L8" s="361" t="s">
        <v>251</v>
      </c>
      <c r="M8" s="362">
        <v>1</v>
      </c>
      <c r="N8" s="113">
        <f t="shared" si="0"/>
        <v>0.33329999999999999</v>
      </c>
      <c r="O8" s="361" t="s">
        <v>251</v>
      </c>
      <c r="P8" s="362">
        <v>1</v>
      </c>
      <c r="Q8" s="113">
        <f t="shared" si="1"/>
        <v>0.33329999999999999</v>
      </c>
    </row>
    <row r="9" spans="1:17" ht="75" customHeight="1">
      <c r="A9" s="240"/>
      <c r="B9" s="236"/>
      <c r="C9" s="25">
        <v>4</v>
      </c>
      <c r="D9" s="363" t="s">
        <v>222</v>
      </c>
      <c r="E9" s="364" t="s">
        <v>223</v>
      </c>
      <c r="F9" s="363" t="s">
        <v>224</v>
      </c>
      <c r="G9" s="365" t="s">
        <v>225</v>
      </c>
      <c r="H9" s="365" t="s">
        <v>219</v>
      </c>
      <c r="I9" s="366" t="s">
        <v>179</v>
      </c>
      <c r="J9" s="366" t="s">
        <v>180</v>
      </c>
      <c r="K9" s="53" t="s">
        <v>181</v>
      </c>
      <c r="L9" s="99" t="s">
        <v>260</v>
      </c>
      <c r="M9" s="362">
        <v>0</v>
      </c>
      <c r="N9" s="113">
        <f t="shared" si="0"/>
        <v>0</v>
      </c>
      <c r="O9" s="99" t="s">
        <v>260</v>
      </c>
      <c r="P9" s="362">
        <v>0</v>
      </c>
      <c r="Q9" s="113">
        <f t="shared" si="1"/>
        <v>0</v>
      </c>
    </row>
    <row r="10" spans="1:17" ht="100.5" customHeight="1" thickBot="1">
      <c r="A10" s="241"/>
      <c r="B10" s="237"/>
      <c r="C10" s="367">
        <v>5</v>
      </c>
      <c r="D10" s="134" t="s">
        <v>127</v>
      </c>
      <c r="E10" s="134" t="s">
        <v>124</v>
      </c>
      <c r="F10" s="134" t="s">
        <v>124</v>
      </c>
      <c r="G10" s="135">
        <v>43497</v>
      </c>
      <c r="H10" s="135">
        <v>43830</v>
      </c>
      <c r="I10" s="151" t="s">
        <v>125</v>
      </c>
      <c r="J10" s="133" t="s">
        <v>128</v>
      </c>
      <c r="K10" s="53" t="s">
        <v>126</v>
      </c>
      <c r="L10" s="368" t="s">
        <v>249</v>
      </c>
      <c r="M10" s="369">
        <v>1</v>
      </c>
      <c r="N10" s="113">
        <f t="shared" si="0"/>
        <v>0.33329999999999999</v>
      </c>
      <c r="O10" s="368" t="s">
        <v>249</v>
      </c>
      <c r="P10" s="369">
        <v>1</v>
      </c>
      <c r="Q10" s="113">
        <f t="shared" si="1"/>
        <v>0.33329999999999999</v>
      </c>
    </row>
    <row r="11" spans="1:17" ht="16.5" thickTop="1" thickBot="1">
      <c r="C11" s="209" t="s">
        <v>254</v>
      </c>
      <c r="D11" s="210"/>
      <c r="E11" s="210"/>
      <c r="F11" s="210"/>
      <c r="G11" s="210"/>
      <c r="H11" s="210"/>
      <c r="I11" s="210"/>
      <c r="J11" s="210"/>
      <c r="K11" s="210"/>
      <c r="L11" s="210"/>
      <c r="M11" s="79">
        <f>SUM(M6:M10)/5</f>
        <v>0.4</v>
      </c>
      <c r="N11" s="82">
        <f>SUM(N6:N10)/5</f>
        <v>0.13331999999999999</v>
      </c>
      <c r="O11" s="80"/>
      <c r="P11" s="92">
        <f>SUM(P6:P10)/5</f>
        <v>0.4</v>
      </c>
      <c r="Q11" s="82">
        <f>SUM(Q6:Q10)/5</f>
        <v>0.13331999999999999</v>
      </c>
    </row>
    <row r="12" spans="1:17">
      <c r="M12" s="59"/>
    </row>
  </sheetData>
  <mergeCells count="8">
    <mergeCell ref="C11:L11"/>
    <mergeCell ref="B6:B10"/>
    <mergeCell ref="A6:A10"/>
    <mergeCell ref="A1:A4"/>
    <mergeCell ref="B1:M1"/>
    <mergeCell ref="B2:M2"/>
    <mergeCell ref="B3:M3"/>
    <mergeCell ref="B4:M4"/>
  </mergeCells>
  <hyperlinks>
    <hyperlink ref="L8" r:id="rId1"/>
    <hyperlink ref="O8" r:id="rId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dimension ref="A1:Q9"/>
  <sheetViews>
    <sheetView topLeftCell="B1" workbookViewId="0">
      <selection activeCell="Q8" sqref="Q8"/>
    </sheetView>
  </sheetViews>
  <sheetFormatPr baseColWidth="10" defaultRowHeight="15"/>
  <cols>
    <col min="1" max="1" width="22.7109375" customWidth="1"/>
    <col min="4" max="4" width="14.7109375" customWidth="1"/>
    <col min="5" max="5" width="13" customWidth="1"/>
    <col min="6" max="6" width="12.7109375" customWidth="1"/>
    <col min="9" max="10" width="14.7109375" customWidth="1"/>
    <col min="12" max="12" width="19.28515625" customWidth="1"/>
    <col min="13" max="13" width="13.28515625" customWidth="1"/>
    <col min="15" max="15" width="17.7109375" customWidth="1"/>
  </cols>
  <sheetData>
    <row r="1" spans="1:17" ht="15.75" customHeight="1" thickTop="1">
      <c r="A1" s="211"/>
      <c r="B1" s="242" t="s">
        <v>35</v>
      </c>
      <c r="C1" s="243"/>
      <c r="D1" s="243"/>
      <c r="E1" s="243"/>
      <c r="F1" s="243"/>
      <c r="G1" s="243"/>
      <c r="H1" s="243"/>
      <c r="I1" s="243"/>
      <c r="J1" s="243"/>
      <c r="K1" s="243"/>
      <c r="L1" s="243"/>
      <c r="M1" s="250"/>
    </row>
    <row r="2" spans="1:17" ht="15" customHeight="1">
      <c r="A2" s="212"/>
      <c r="B2" s="222" t="s">
        <v>209</v>
      </c>
      <c r="C2" s="223"/>
      <c r="D2" s="223"/>
      <c r="E2" s="223"/>
      <c r="F2" s="223"/>
      <c r="G2" s="223"/>
      <c r="H2" s="223"/>
      <c r="I2" s="223"/>
      <c r="J2" s="223"/>
      <c r="K2" s="223"/>
      <c r="L2" s="223"/>
      <c r="M2" s="225"/>
    </row>
    <row r="3" spans="1:17">
      <c r="A3" s="212"/>
      <c r="B3" s="226" t="s">
        <v>100</v>
      </c>
      <c r="C3" s="227"/>
      <c r="D3" s="227"/>
      <c r="E3" s="227"/>
      <c r="F3" s="227"/>
      <c r="G3" s="227"/>
      <c r="H3" s="227"/>
      <c r="I3" s="227"/>
      <c r="J3" s="227"/>
      <c r="K3" s="227"/>
      <c r="L3" s="227"/>
      <c r="M3" s="229"/>
    </row>
    <row r="4" spans="1:17" ht="43.5" customHeight="1" thickBot="1">
      <c r="A4" s="213"/>
      <c r="B4" s="230" t="s">
        <v>101</v>
      </c>
      <c r="C4" s="231"/>
      <c r="D4" s="231"/>
      <c r="E4" s="231"/>
      <c r="F4" s="231"/>
      <c r="G4" s="231"/>
      <c r="H4" s="231"/>
      <c r="I4" s="231"/>
      <c r="J4" s="231"/>
      <c r="K4" s="231"/>
      <c r="L4" s="251"/>
      <c r="M4" s="233"/>
      <c r="N4" s="88">
        <v>1</v>
      </c>
      <c r="O4" s="89"/>
      <c r="P4" s="90"/>
      <c r="Q4" s="61">
        <v>1</v>
      </c>
    </row>
    <row r="5" spans="1:17" ht="24.75" thickTop="1" thickBot="1">
      <c r="A5" s="24" t="s">
        <v>90</v>
      </c>
      <c r="B5" s="54" t="s">
        <v>91</v>
      </c>
      <c r="C5" s="54" t="s">
        <v>92</v>
      </c>
      <c r="D5" s="54" t="s">
        <v>93</v>
      </c>
      <c r="E5" s="54" t="s">
        <v>94</v>
      </c>
      <c r="F5" s="54" t="s">
        <v>95</v>
      </c>
      <c r="G5" s="55" t="s">
        <v>18</v>
      </c>
      <c r="H5" s="54" t="s">
        <v>19</v>
      </c>
      <c r="I5" s="54" t="s">
        <v>96</v>
      </c>
      <c r="J5" s="54" t="s">
        <v>13</v>
      </c>
      <c r="K5" s="71" t="s">
        <v>97</v>
      </c>
      <c r="L5" s="83" t="s">
        <v>245</v>
      </c>
      <c r="M5" s="56" t="s">
        <v>246</v>
      </c>
      <c r="N5" s="63">
        <v>0.33329999999999999</v>
      </c>
      <c r="O5" s="83" t="s">
        <v>278</v>
      </c>
      <c r="P5" s="85" t="s">
        <v>246</v>
      </c>
      <c r="Q5" s="84">
        <v>0.33329999999999999</v>
      </c>
    </row>
    <row r="6" spans="1:17" ht="99" customHeight="1" thickTop="1">
      <c r="A6" s="246" t="s">
        <v>100</v>
      </c>
      <c r="B6" s="248" t="s">
        <v>104</v>
      </c>
      <c r="C6" s="124">
        <v>1</v>
      </c>
      <c r="D6" s="125" t="s">
        <v>242</v>
      </c>
      <c r="E6" s="125" t="s">
        <v>139</v>
      </c>
      <c r="F6" s="125" t="s">
        <v>139</v>
      </c>
      <c r="G6" s="126">
        <v>43497</v>
      </c>
      <c r="H6" s="126">
        <v>43830</v>
      </c>
      <c r="I6" s="127" t="s">
        <v>243</v>
      </c>
      <c r="J6" s="25" t="s">
        <v>142</v>
      </c>
      <c r="K6" s="128" t="s">
        <v>143</v>
      </c>
      <c r="L6" s="129" t="s">
        <v>247</v>
      </c>
      <c r="M6" s="138">
        <v>1</v>
      </c>
      <c r="N6" s="139">
        <f>(+M6*$N$5/$N$4)</f>
        <v>0.33329999999999999</v>
      </c>
      <c r="O6" s="129" t="s">
        <v>293</v>
      </c>
      <c r="P6" s="146">
        <v>1</v>
      </c>
      <c r="Q6" s="144">
        <f>(+P6*$N$5/$N$4)</f>
        <v>0.33329999999999999</v>
      </c>
    </row>
    <row r="7" spans="1:17" ht="105" customHeight="1">
      <c r="A7" s="247"/>
      <c r="B7" s="249"/>
      <c r="C7" s="124">
        <v>2</v>
      </c>
      <c r="D7" s="130" t="s">
        <v>144</v>
      </c>
      <c r="E7" s="125" t="s">
        <v>139</v>
      </c>
      <c r="F7" s="127" t="s">
        <v>139</v>
      </c>
      <c r="G7" s="126">
        <v>43497</v>
      </c>
      <c r="H7" s="126">
        <v>43830</v>
      </c>
      <c r="I7" s="130" t="s">
        <v>145</v>
      </c>
      <c r="J7" s="127" t="s">
        <v>146</v>
      </c>
      <c r="K7" s="128" t="s">
        <v>147</v>
      </c>
      <c r="L7" s="131" t="s">
        <v>248</v>
      </c>
      <c r="M7" s="138">
        <v>0.25</v>
      </c>
      <c r="N7" s="139">
        <f t="shared" ref="N7:N8" si="0">(+M7*$N$5/$N$4)</f>
        <v>8.3324999999999996E-2</v>
      </c>
      <c r="O7" s="131" t="s">
        <v>294</v>
      </c>
      <c r="P7" s="143">
        <v>0.5</v>
      </c>
      <c r="Q7" s="144">
        <f t="shared" ref="Q7" si="1">(+P7*$N$5/$N$4)</f>
        <v>0.16664999999999999</v>
      </c>
    </row>
    <row r="8" spans="1:17" ht="56.25" customHeight="1" thickBot="1">
      <c r="A8" s="247"/>
      <c r="B8" s="249"/>
      <c r="C8" s="132">
        <v>3</v>
      </c>
      <c r="D8" s="133" t="s">
        <v>148</v>
      </c>
      <c r="E8" s="134" t="s">
        <v>139</v>
      </c>
      <c r="F8" s="105" t="s">
        <v>139</v>
      </c>
      <c r="G8" s="135">
        <v>43497</v>
      </c>
      <c r="H8" s="135">
        <v>43830</v>
      </c>
      <c r="I8" s="105" t="s">
        <v>149</v>
      </c>
      <c r="J8" s="105" t="s">
        <v>150</v>
      </c>
      <c r="K8" s="136" t="s">
        <v>147</v>
      </c>
      <c r="L8" s="137" t="s">
        <v>261</v>
      </c>
      <c r="M8" s="140">
        <v>0.25</v>
      </c>
      <c r="N8" s="139">
        <f t="shared" si="0"/>
        <v>8.3324999999999996E-2</v>
      </c>
      <c r="O8" s="137" t="s">
        <v>295</v>
      </c>
      <c r="P8" s="145">
        <v>0.5</v>
      </c>
      <c r="Q8" s="144">
        <v>0.17</v>
      </c>
    </row>
    <row r="9" spans="1:17" ht="15" customHeight="1" thickBot="1">
      <c r="A9" s="209" t="s">
        <v>254</v>
      </c>
      <c r="B9" s="210"/>
      <c r="C9" s="210"/>
      <c r="D9" s="210"/>
      <c r="E9" s="210"/>
      <c r="F9" s="210"/>
      <c r="G9" s="210"/>
      <c r="H9" s="210"/>
      <c r="I9" s="210"/>
      <c r="J9" s="210"/>
      <c r="K9" s="210"/>
      <c r="L9" s="245"/>
      <c r="M9" s="141">
        <f>SUM(M6:M8)/3</f>
        <v>0.5</v>
      </c>
      <c r="N9" s="142">
        <f>SUM(N6:N8)/3</f>
        <v>0.16664999999999999</v>
      </c>
      <c r="O9" s="80"/>
      <c r="P9" s="86">
        <f>SUM(P6:P8)/3</f>
        <v>0.66666666666666663</v>
      </c>
      <c r="Q9" s="87">
        <f>SUM(Q6:Q8)/3</f>
        <v>0.22331666666666669</v>
      </c>
    </row>
  </sheetData>
  <mergeCells count="8">
    <mergeCell ref="A9:L9"/>
    <mergeCell ref="A6:A8"/>
    <mergeCell ref="B6:B8"/>
    <mergeCell ref="A1:A4"/>
    <mergeCell ref="B1:M1"/>
    <mergeCell ref="B2:M2"/>
    <mergeCell ref="B3:M3"/>
    <mergeCell ref="B4: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Q8"/>
  <sheetViews>
    <sheetView topLeftCell="A4" workbookViewId="0">
      <selection activeCell="K7" sqref="K7"/>
    </sheetView>
  </sheetViews>
  <sheetFormatPr baseColWidth="10" defaultRowHeight="15"/>
  <cols>
    <col min="1" max="1" width="14" customWidth="1"/>
    <col min="4" max="4" width="12.85546875" customWidth="1"/>
    <col min="5" max="5" width="12.28515625" customWidth="1"/>
    <col min="9" max="9" width="12.140625" customWidth="1"/>
    <col min="10" max="10" width="11.85546875" customWidth="1"/>
    <col min="12" max="12" width="29.5703125" customWidth="1"/>
    <col min="15" max="15" width="24.85546875" customWidth="1"/>
  </cols>
  <sheetData>
    <row r="1" spans="1:17" ht="15.75" customHeight="1" thickTop="1">
      <c r="A1" s="211"/>
      <c r="B1" s="242" t="s">
        <v>35</v>
      </c>
      <c r="C1" s="243"/>
      <c r="D1" s="243"/>
      <c r="E1" s="243"/>
      <c r="F1" s="243"/>
      <c r="G1" s="243"/>
      <c r="H1" s="243"/>
      <c r="I1" s="243"/>
      <c r="J1" s="243"/>
      <c r="K1" s="243"/>
      <c r="L1" s="243"/>
      <c r="M1" s="250"/>
    </row>
    <row r="2" spans="1:17" ht="15" customHeight="1">
      <c r="A2" s="212"/>
      <c r="B2" s="222" t="s">
        <v>209</v>
      </c>
      <c r="C2" s="223"/>
      <c r="D2" s="223"/>
      <c r="E2" s="223"/>
      <c r="F2" s="223"/>
      <c r="G2" s="223"/>
      <c r="H2" s="223"/>
      <c r="I2" s="223"/>
      <c r="J2" s="223"/>
      <c r="K2" s="223"/>
      <c r="L2" s="223"/>
      <c r="M2" s="225"/>
    </row>
    <row r="3" spans="1:17">
      <c r="A3" s="212"/>
      <c r="B3" s="226" t="s">
        <v>106</v>
      </c>
      <c r="C3" s="227"/>
      <c r="D3" s="227"/>
      <c r="E3" s="227"/>
      <c r="F3" s="227"/>
      <c r="G3" s="227"/>
      <c r="H3" s="227"/>
      <c r="I3" s="227"/>
      <c r="J3" s="227"/>
      <c r="K3" s="227"/>
      <c r="L3" s="227"/>
      <c r="M3" s="229"/>
    </row>
    <row r="4" spans="1:17" ht="36.75" customHeight="1" thickBot="1">
      <c r="A4" s="213"/>
      <c r="B4" s="230" t="s">
        <v>101</v>
      </c>
      <c r="C4" s="231"/>
      <c r="D4" s="231"/>
      <c r="E4" s="231"/>
      <c r="F4" s="231"/>
      <c r="G4" s="231"/>
      <c r="H4" s="231"/>
      <c r="I4" s="231"/>
      <c r="J4" s="231"/>
      <c r="K4" s="231"/>
      <c r="L4" s="231"/>
      <c r="M4" s="233"/>
      <c r="N4" s="61">
        <v>1</v>
      </c>
      <c r="Q4" s="61">
        <v>1</v>
      </c>
    </row>
    <row r="5" spans="1:17" ht="35.25" thickTop="1" thickBot="1">
      <c r="A5" s="40" t="s">
        <v>90</v>
      </c>
      <c r="B5" s="41" t="s">
        <v>91</v>
      </c>
      <c r="C5" s="41" t="s">
        <v>92</v>
      </c>
      <c r="D5" s="41" t="s">
        <v>93</v>
      </c>
      <c r="E5" s="41" t="s">
        <v>94</v>
      </c>
      <c r="F5" s="41" t="s">
        <v>95</v>
      </c>
      <c r="G5" s="42" t="s">
        <v>18</v>
      </c>
      <c r="H5" s="41" t="s">
        <v>19</v>
      </c>
      <c r="I5" s="41" t="s">
        <v>96</v>
      </c>
      <c r="J5" s="41" t="s">
        <v>13</v>
      </c>
      <c r="K5" s="41" t="s">
        <v>97</v>
      </c>
      <c r="L5" s="43" t="s">
        <v>245</v>
      </c>
      <c r="M5" s="23" t="s">
        <v>246</v>
      </c>
      <c r="N5" s="63">
        <v>0.33329999999999999</v>
      </c>
      <c r="O5" s="43" t="s">
        <v>278</v>
      </c>
      <c r="P5" s="23" t="s">
        <v>246</v>
      </c>
      <c r="Q5" s="63">
        <v>0.33329999999999999</v>
      </c>
    </row>
    <row r="6" spans="1:17" ht="131.25" customHeight="1">
      <c r="A6" s="252" t="s">
        <v>106</v>
      </c>
      <c r="B6" s="254" t="s">
        <v>107</v>
      </c>
      <c r="C6" s="106">
        <v>1</v>
      </c>
      <c r="D6" s="107" t="s">
        <v>154</v>
      </c>
      <c r="E6" s="108" t="s">
        <v>155</v>
      </c>
      <c r="F6" s="104" t="s">
        <v>156</v>
      </c>
      <c r="G6" s="109">
        <v>43466</v>
      </c>
      <c r="H6" s="109">
        <v>43830</v>
      </c>
      <c r="I6" s="107" t="s">
        <v>159</v>
      </c>
      <c r="J6" s="107" t="s">
        <v>160</v>
      </c>
      <c r="K6" s="110" t="s">
        <v>152</v>
      </c>
      <c r="L6" s="111" t="s">
        <v>252</v>
      </c>
      <c r="M6" s="112">
        <v>1</v>
      </c>
      <c r="N6" s="113">
        <f>(+M6*$N$5/$N$4)</f>
        <v>0.33329999999999999</v>
      </c>
      <c r="O6" s="111" t="s">
        <v>252</v>
      </c>
      <c r="P6" s="112">
        <v>1</v>
      </c>
      <c r="Q6" s="113">
        <f>(+P6*$N$5/$N$4)</f>
        <v>0.33329999999999999</v>
      </c>
    </row>
    <row r="7" spans="1:17" ht="74.25" customHeight="1" thickBot="1">
      <c r="A7" s="253"/>
      <c r="B7" s="255"/>
      <c r="C7" s="114">
        <v>2</v>
      </c>
      <c r="D7" s="115" t="s">
        <v>153</v>
      </c>
      <c r="E7" s="116" t="s">
        <v>155</v>
      </c>
      <c r="F7" s="117" t="s">
        <v>157</v>
      </c>
      <c r="G7" s="118">
        <v>43466</v>
      </c>
      <c r="H7" s="118">
        <v>43830</v>
      </c>
      <c r="I7" s="117" t="s">
        <v>158</v>
      </c>
      <c r="J7" s="117" t="s">
        <v>151</v>
      </c>
      <c r="K7" s="119" t="s">
        <v>152</v>
      </c>
      <c r="L7" s="120" t="s">
        <v>262</v>
      </c>
      <c r="M7" s="112">
        <v>1</v>
      </c>
      <c r="N7" s="113">
        <f>(+M7*$N$5/$N$4)</f>
        <v>0.33329999999999999</v>
      </c>
      <c r="O7" s="121" t="s">
        <v>287</v>
      </c>
      <c r="P7" s="122">
        <v>1</v>
      </c>
      <c r="Q7" s="123">
        <f>(+P7*$N$5/$N$4)</f>
        <v>0.33329999999999999</v>
      </c>
    </row>
    <row r="8" spans="1:17" ht="15.75" thickBot="1">
      <c r="A8" s="209" t="s">
        <v>254</v>
      </c>
      <c r="B8" s="210"/>
      <c r="C8" s="210"/>
      <c r="D8" s="210"/>
      <c r="E8" s="210"/>
      <c r="F8" s="210"/>
      <c r="G8" s="210"/>
      <c r="H8" s="210"/>
      <c r="I8" s="210"/>
      <c r="J8" s="210"/>
      <c r="K8" s="210"/>
      <c r="L8" s="245"/>
      <c r="M8" s="62">
        <f>SUM(M5:M7)/2</f>
        <v>1</v>
      </c>
      <c r="N8" s="91">
        <f>(+N6+N7)/2</f>
        <v>0.33329999999999999</v>
      </c>
      <c r="O8" s="89"/>
      <c r="P8" s="103">
        <v>1</v>
      </c>
      <c r="Q8" s="87">
        <f>(+Q6+Q7)/2</f>
        <v>0.33329999999999999</v>
      </c>
    </row>
  </sheetData>
  <mergeCells count="8">
    <mergeCell ref="A8:L8"/>
    <mergeCell ref="A6:A7"/>
    <mergeCell ref="B6:B7"/>
    <mergeCell ref="A1:A4"/>
    <mergeCell ref="B1:M1"/>
    <mergeCell ref="B2:M2"/>
    <mergeCell ref="B3:M3"/>
    <mergeCell ref="B4:M4"/>
  </mergeCells>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CORRUPCION</vt:lpstr>
      <vt:lpstr>ESTRATEGIA ANTITRAMITES</vt:lpstr>
      <vt:lpstr>RENDICIÓN DE CUENTAS</vt:lpstr>
      <vt:lpstr>ATENCIÓN AL CIUDADANO</vt:lpstr>
      <vt:lpstr>TRANSPARENCIA Y ACCESO A LA INF</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Hp</cp:lastModifiedBy>
  <cp:lastPrinted>2019-01-10T15:28:35Z</cp:lastPrinted>
  <dcterms:created xsi:type="dcterms:W3CDTF">2016-01-14T15:41:29Z</dcterms:created>
  <dcterms:modified xsi:type="dcterms:W3CDTF">2019-09-18T21:57:38Z</dcterms:modified>
</cp:coreProperties>
</file>