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20" yWindow="-120" windowWidth="10110" windowHeight="8895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'POA-01'!$A$1:$J$20</definedName>
    <definedName name="_xlnm.Print_Area" localSheetId="4">'POA-05'!$A$1:$I$26</definedName>
    <definedName name="_xlnm.Print_Area" localSheetId="6">'POA-07'!$A$1:$P$52</definedName>
    <definedName name="_xlnm.Print_Titles" localSheetId="0">'POA-01'!$1:$15</definedName>
    <definedName name="_xlnm.Print_Titles" localSheetId="4">'POA-05'!$1:$16</definedName>
    <definedName name="_xlnm.Print_Titles" localSheetId="6">'POA-07'!$1:$12</definedName>
    <definedName name="_xlnm.Print_Titles" localSheetId="7">PTOXACTIV!$1:$12</definedName>
  </definedNames>
  <calcPr calcId="144525"/>
</workbook>
</file>

<file path=xl/calcChain.xml><?xml version="1.0" encoding="utf-8"?>
<calcChain xmlns="http://schemas.openxmlformats.org/spreadsheetml/2006/main">
  <c r="C11" i="5" l="1"/>
  <c r="C11" i="6"/>
  <c r="C26" i="6"/>
  <c r="C52" i="14"/>
  <c r="H52" i="14"/>
  <c r="F14" i="14"/>
  <c r="F52" i="14" s="1"/>
  <c r="G14" i="14"/>
  <c r="G52" i="14" s="1"/>
  <c r="D52" i="14"/>
  <c r="I28" i="8"/>
  <c r="J9" i="8"/>
  <c r="J20" i="9"/>
  <c r="J27" i="9" s="1"/>
  <c r="C14" i="4" s="1"/>
  <c r="C13" i="4" s="1"/>
  <c r="C13" i="11" s="1"/>
  <c r="J21" i="9"/>
  <c r="J22" i="9"/>
  <c r="J23" i="9"/>
  <c r="J24" i="9"/>
  <c r="J25" i="9"/>
  <c r="J26" i="9"/>
  <c r="J33" i="9"/>
  <c r="J9" i="9"/>
  <c r="I25" i="8"/>
  <c r="I26" i="8"/>
  <c r="I27" i="8"/>
  <c r="C11" i="9"/>
  <c r="F30" i="4"/>
  <c r="F16" i="4" s="1"/>
  <c r="F52" i="4" s="1"/>
  <c r="C14" i="11"/>
  <c r="C15" i="11"/>
  <c r="C19" i="6"/>
  <c r="P48" i="4"/>
  <c r="I19" i="8"/>
  <c r="I20" i="8"/>
  <c r="I21" i="8"/>
  <c r="I22" i="8"/>
  <c r="I23" i="8"/>
  <c r="I24" i="8"/>
  <c r="H24" i="7"/>
  <c r="E17" i="14" s="1"/>
  <c r="C45" i="4"/>
  <c r="C41" i="4"/>
  <c r="C39" i="4"/>
  <c r="C37" i="4"/>
  <c r="C36" i="4"/>
  <c r="C27" i="4"/>
  <c r="C23" i="4"/>
  <c r="C22" i="4"/>
  <c r="P51" i="4"/>
  <c r="P50" i="4"/>
  <c r="P49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O30" i="4"/>
  <c r="O16" i="4" s="1"/>
  <c r="O52" i="4" s="1"/>
  <c r="N30" i="4"/>
  <c r="M30" i="4"/>
  <c r="M16" i="4" s="1"/>
  <c r="M52" i="4" s="1"/>
  <c r="L30" i="4"/>
  <c r="K30" i="4"/>
  <c r="K16" i="4" s="1"/>
  <c r="K52" i="4" s="1"/>
  <c r="J30" i="4"/>
  <c r="I30" i="4"/>
  <c r="I16" i="4" s="1"/>
  <c r="I52" i="4" s="1"/>
  <c r="H30" i="4"/>
  <c r="G30" i="4"/>
  <c r="E30" i="4"/>
  <c r="D30" i="4"/>
  <c r="D16" i="4" s="1"/>
  <c r="D52" i="4" s="1"/>
  <c r="P29" i="4"/>
  <c r="P28" i="4"/>
  <c r="P27" i="4"/>
  <c r="P26" i="4"/>
  <c r="P25" i="4"/>
  <c r="P24" i="4"/>
  <c r="P23" i="4"/>
  <c r="P22" i="4"/>
  <c r="P21" i="4"/>
  <c r="P20" i="4"/>
  <c r="P19" i="4"/>
  <c r="P18" i="4"/>
  <c r="N16" i="4"/>
  <c r="N52" i="4" s="1"/>
  <c r="L16" i="4"/>
  <c r="L52" i="4" s="1"/>
  <c r="J16" i="4"/>
  <c r="J52" i="4" s="1"/>
  <c r="H16" i="4"/>
  <c r="H52" i="4" s="1"/>
  <c r="E16" i="4"/>
  <c r="E52" i="4" s="1"/>
  <c r="P15" i="4"/>
  <c r="C15" i="4"/>
  <c r="P14" i="4"/>
  <c r="G13" i="14"/>
  <c r="E13" i="14"/>
  <c r="D13" i="14"/>
  <c r="H13" i="14"/>
  <c r="C39" i="11"/>
  <c r="C38" i="11"/>
  <c r="C45" i="11"/>
  <c r="C42" i="11"/>
  <c r="C23" i="11"/>
  <c r="C22" i="11"/>
  <c r="C35" i="11"/>
  <c r="C40" i="11"/>
  <c r="C11" i="7"/>
  <c r="C13" i="14"/>
  <c r="C17" i="11"/>
  <c r="P13" i="4"/>
  <c r="C34" i="11"/>
  <c r="C30" i="4"/>
  <c r="D16" i="5"/>
  <c r="C30" i="11"/>
  <c r="I14" i="14"/>
  <c r="C48" i="4"/>
  <c r="C48" i="11" s="1"/>
  <c r="C17" i="4"/>
  <c r="G17" i="4" s="1"/>
  <c r="I48" i="14"/>
  <c r="I52" i="14"/>
  <c r="C12" i="1" s="1"/>
  <c r="C12" i="6" s="1"/>
  <c r="C21" i="1"/>
  <c r="I29" i="8" l="1"/>
  <c r="C18" i="11" s="1"/>
  <c r="P17" i="4"/>
  <c r="G16" i="4"/>
  <c r="G52" i="4" s="1"/>
  <c r="C18" i="4"/>
  <c r="C16" i="4" s="1"/>
  <c r="C16" i="11" s="1"/>
  <c r="C49" i="11"/>
  <c r="P30" i="4"/>
  <c r="J35" i="9"/>
  <c r="F13" i="14"/>
  <c r="I13" i="14" s="1"/>
  <c r="C51" i="11"/>
  <c r="C10" i="1"/>
  <c r="C12" i="5"/>
  <c r="C52" i="4" l="1"/>
  <c r="E18" i="14"/>
  <c r="E52" i="14" s="1"/>
  <c r="P16" i="4"/>
  <c r="P52" i="4" s="1"/>
  <c r="C10" i="6"/>
  <c r="C10" i="7"/>
  <c r="C12" i="7" s="1"/>
  <c r="C10" i="9"/>
  <c r="C12" i="9" s="1"/>
  <c r="C10" i="5"/>
</calcChain>
</file>

<file path=xl/sharedStrings.xml><?xml version="1.0" encoding="utf-8"?>
<sst xmlns="http://schemas.openxmlformats.org/spreadsheetml/2006/main" count="481" uniqueCount="195">
  <si>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</si>
  <si>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</si>
  <si>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</si>
  <si>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</si>
  <si>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</si>
  <si>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</si>
  <si>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</si>
  <si>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</si>
  <si>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</si>
  <si>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</si>
  <si>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</si>
  <si>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</si>
  <si>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</si>
  <si>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</si>
  <si>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</si>
  <si>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</si>
  <si>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</si>
  <si>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</si>
  <si>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</si>
  <si>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</si>
  <si>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</si>
  <si>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</si>
  <si>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</si>
  <si>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</si>
  <si>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</si>
  <si>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</si>
  <si>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</si>
  <si>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</si>
  <si>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</si>
  <si>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</si>
  <si>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</si>
  <si>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</si>
  <si>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</si>
  <si>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</si>
  <si>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</si>
  <si>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</si>
  <si>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</si>
  <si>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</si>
  <si>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</si>
  <si>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</si>
  <si>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</si>
  <si>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</si>
  <si>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</si>
  <si>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</si>
  <si>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</si>
  <si>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</si>
  <si>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</si>
  <si>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</si>
  <si>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</si>
  <si>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</si>
  <si>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</si>
  <si>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</si>
  <si>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</si>
  <si>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</si>
  <si>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</si>
  <si>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</si>
  <si>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</si>
  <si>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</si>
  <si>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</si>
  <si>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</si>
  <si>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</si>
  <si>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</si>
  <si>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</si>
  <si>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</si>
  <si>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</si>
  <si>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</si>
  <si>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</si>
  <si>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</si>
  <si>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</si>
  <si>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</si>
  <si>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</si>
  <si>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</si>
  <si>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</si>
  <si>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</si>
  <si>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</si>
  <si>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</si>
  <si>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</si>
  <si>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</si>
  <si>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</si>
  <si>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</si>
  <si>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</si>
  <si>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</si>
  <si>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</si>
  <si>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</si>
  <si>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</si>
  <si>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</si>
  <si>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</si>
  <si>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</si>
  <si>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</si>
  <si>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</si>
  <si>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</si>
  <si>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</si>
  <si>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</si>
  <si>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</si>
  <si>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</si>
  <si>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</si>
  <si>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</si>
  <si>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</si>
  <si>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</si>
  <si>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</si>
  <si>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</si>
  <si>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</si>
  <si>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</si>
  <si>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</si>
  <si>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</si>
  <si>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</si>
  <si>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</si>
  <si>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</si>
  <si>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</si>
  <si>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</si>
  <si>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</si>
  <si>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</si>
  <si>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</si>
  <si>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</si>
  <si>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</si>
  <si>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</si>
  <si>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</si>
  <si>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</si>
  <si>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</si>
  <si>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</si>
  <si>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</si>
  <si>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</si>
  <si>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</si>
  <si>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</si>
  <si>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</si>
  <si>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</si>
  <si>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</si>
  <si>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</si>
  <si>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</si>
  <si>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</si>
  <si>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</si>
  <si>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</si>
  <si>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</si>
  <si>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</si>
  <si>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</si>
  <si>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</si>
  <si>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</si>
  <si>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</si>
  <si>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</si>
  <si>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</si>
  <si>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</si>
  <si>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</si>
  <si>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</si>
  <si>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</si>
  <si>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</si>
  <si>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</si>
  <si>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</si>
  <si>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</si>
  <si>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</si>
  <si>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</si>
  <si>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</si>
  <si>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</si>
  <si>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</si>
  <si>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</si>
  <si>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</si>
  <si>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</si>
  <si>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</si>
  <si>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</si>
  <si>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</si>
  <si>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</si>
  <si>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</si>
  <si>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</si>
  <si>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</si>
  <si>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</si>
  <si>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</si>
  <si>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</si>
  <si>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</si>
  <si>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</si>
  <si>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</si>
  <si>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</si>
  <si>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</si>
  <si>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</si>
  <si>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</si>
  <si>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</si>
  <si>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</si>
  <si>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</si>
  <si>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 xml:space="preserve">                              </t>
  </si>
  <si>
    <t>SECCION: I</t>
  </si>
  <si>
    <t xml:space="preserve">Proyectos piloto de producción más limpia de sectores productivos, acompañados por la Corporación. </t>
  </si>
  <si>
    <t>Cantidad de productos de mercados verdes generados en la jurisdicción a partir de apoyo brindado por la CAR</t>
  </si>
  <si>
    <t>Productos certificados con el sello ambiental colombiano</t>
  </si>
  <si>
    <t>Mipymes y empresas vinculadas a mercados verdes (Uso y aprovechamiento sostenible de la biodiversidad, ecoproductos industriales, ecoturismo), acompañadas por la corporación.</t>
  </si>
  <si>
    <t>Personas capacitadas</t>
  </si>
  <si>
    <t>Grupo Ecosistema y Biodiversidad</t>
  </si>
  <si>
    <t>B.- CONVENIO</t>
  </si>
  <si>
    <t>A.- CONTRATOS</t>
  </si>
  <si>
    <t>DPTO</t>
  </si>
  <si>
    <t>DIC</t>
  </si>
  <si>
    <t>PRODUCCION MAS LIMPIA (MERCADOS VERDES)</t>
  </si>
  <si>
    <t>113-900-1</t>
  </si>
  <si>
    <t xml:space="preserve">Ejecucion de proyectos piloto de producción más limpia de sectores productivos, acompañados por la Corporación. </t>
  </si>
  <si>
    <t>Realizacion de productos de mercados verdes generados en la jurisdicción a partir de apoyo brindado por la CAR</t>
  </si>
  <si>
    <t>Acompañamiento de productos certificados con el sello ambiental colombiano</t>
  </si>
  <si>
    <t>Acompañamiento de Mipymes y empresas vinculadas a mercados verdes (Uso y aprovechamiento sostenible de la biodiversidad, ecoproductos industriales, ecoturismo).</t>
  </si>
  <si>
    <t>Realizacion de  capacitadas en produccion mas limpia (mercados verdes)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</si>
</sst>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0" borderId="0"/>
  </cellStyleXfs>
  <cellXfs count="34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3" fontId="15" fillId="0" borderId="0" xfId="0" quotePrefix="1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/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wrapText="1"/>
    </xf>
    <xf numFmtId="3" fontId="14" fillId="0" borderId="2" xfId="0" applyNumberFormat="1" applyFont="1" applyBorder="1"/>
    <xf numFmtId="3" fontId="15" fillId="0" borderId="2" xfId="0" applyNumberFormat="1" applyFont="1" applyBorder="1"/>
    <xf numFmtId="3" fontId="14" fillId="0" borderId="2" xfId="0" applyNumberFormat="1" applyFont="1" applyBorder="1" applyAlignment="1">
      <alignment horizontal="right"/>
    </xf>
    <xf numFmtId="3" fontId="14" fillId="3" borderId="3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wrapText="1"/>
    </xf>
    <xf numFmtId="3" fontId="14" fillId="2" borderId="1" xfId="0" applyNumberFormat="1" applyFon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17" fillId="0" borderId="0" xfId="0" applyFont="1" applyAlignment="1" applyProtection="1">
      <alignment horizontal="left"/>
    </xf>
    <xf numFmtId="37" fontId="17" fillId="0" borderId="0" xfId="0" applyNumberFormat="1" applyFont="1" applyProtection="1"/>
    <xf numFmtId="0" fontId="17" fillId="0" borderId="0" xfId="0" applyFont="1" applyProtection="1"/>
    <xf numFmtId="168" fontId="17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37" fontId="15" fillId="0" borderId="0" xfId="0" applyNumberFormat="1" applyFont="1"/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Border="1"/>
    <xf numFmtId="0" fontId="18" fillId="0" borderId="1" xfId="0" applyFont="1" applyBorder="1"/>
    <xf numFmtId="3" fontId="5" fillId="0" borderId="0" xfId="0" applyNumberFormat="1" applyFont="1" applyFill="1"/>
    <xf numFmtId="167" fontId="6" fillId="0" borderId="0" xfId="0" applyNumberFormat="1" applyFont="1"/>
    <xf numFmtId="3" fontId="14" fillId="0" borderId="0" xfId="0" applyNumberFormat="1" applyFont="1" applyAlignment="1"/>
    <xf numFmtId="3" fontId="19" fillId="0" borderId="0" xfId="0" applyNumberFormat="1" applyFont="1" applyFill="1"/>
    <xf numFmtId="3" fontId="15" fillId="0" borderId="1" xfId="0" applyNumberFormat="1" applyFont="1" applyFill="1" applyBorder="1" applyAlignment="1">
      <alignment horizontal="right"/>
    </xf>
    <xf numFmtId="0" fontId="18" fillId="0" borderId="0" xfId="0" applyFont="1" applyAlignment="1"/>
    <xf numFmtId="0" fontId="23" fillId="0" borderId="0" xfId="0" applyFont="1" applyAlignment="1"/>
    <xf numFmtId="0" fontId="23" fillId="0" borderId="0" xfId="0" applyFont="1"/>
    <xf numFmtId="164" fontId="24" fillId="0" borderId="0" xfId="0" applyNumberFormat="1" applyFont="1" applyAlignment="1">
      <alignment vertical="justify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justify" vertical="top" wrapText="1"/>
    </xf>
    <xf numFmtId="0" fontId="27" fillId="0" borderId="0" xfId="0" applyFont="1" applyAlignment="1">
      <alignment horizontal="center" vertical="justify"/>
    </xf>
    <xf numFmtId="0" fontId="26" fillId="0" borderId="0" xfId="0" applyFont="1" applyAlignment="1">
      <alignment horizontal="left" vertical="top"/>
    </xf>
    <xf numFmtId="0" fontId="26" fillId="0" borderId="0" xfId="0" applyFont="1" applyAlignment="1"/>
    <xf numFmtId="0" fontId="26" fillId="0" borderId="0" xfId="0" applyFont="1"/>
    <xf numFmtId="167" fontId="27" fillId="0" borderId="0" xfId="0" applyNumberFormat="1" applyFont="1" applyAlignment="1">
      <alignment horizontal="right" vertical="justify"/>
    </xf>
    <xf numFmtId="164" fontId="27" fillId="0" borderId="0" xfId="0" applyNumberFormat="1" applyFont="1" applyAlignment="1">
      <alignment vertical="justify"/>
    </xf>
    <xf numFmtId="165" fontId="27" fillId="0" borderId="0" xfId="2" applyFont="1" applyAlignment="1">
      <alignment horizontal="right" vertical="justify"/>
    </xf>
    <xf numFmtId="166" fontId="27" fillId="0" borderId="0" xfId="1" applyFont="1" applyAlignment="1">
      <alignment vertical="justify"/>
    </xf>
    <xf numFmtId="165" fontId="27" fillId="0" borderId="0" xfId="2" applyFont="1" applyAlignment="1">
      <alignment vertical="justify"/>
    </xf>
    <xf numFmtId="0" fontId="0" fillId="0" borderId="0" xfId="0" applyBorder="1" applyAlignment="1"/>
    <xf numFmtId="0" fontId="28" fillId="0" borderId="0" xfId="0" applyFont="1" applyBorder="1" applyAlignment="1"/>
    <xf numFmtId="0" fontId="0" fillId="0" borderId="0" xfId="0" applyBorder="1" applyAlignment="1">
      <alignment horizontal="center"/>
    </xf>
    <xf numFmtId="0" fontId="26" fillId="0" borderId="0" xfId="0" applyFont="1" applyAlignment="1">
      <alignment horizontal="left" vertical="justify"/>
    </xf>
    <xf numFmtId="0" fontId="22" fillId="0" borderId="0" xfId="0" applyFont="1" applyAlignment="1">
      <alignment wrapText="1"/>
    </xf>
    <xf numFmtId="0" fontId="30" fillId="0" borderId="0" xfId="0" applyFont="1" applyAlignment="1">
      <alignment horizontal="left" vertical="justify"/>
    </xf>
    <xf numFmtId="0" fontId="31" fillId="0" borderId="0" xfId="0" applyFont="1"/>
    <xf numFmtId="0" fontId="31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166" fontId="2" fillId="0" borderId="1" xfId="1" applyFont="1" applyBorder="1" applyAlignment="1">
      <alignment horizontal="right" vertical="top" wrapText="1"/>
    </xf>
    <xf numFmtId="166" fontId="3" fillId="0" borderId="1" xfId="1" applyFont="1" applyBorder="1" applyAlignment="1">
      <alignment vertical="top" wrapText="1"/>
    </xf>
    <xf numFmtId="166" fontId="2" fillId="0" borderId="1" xfId="1" applyFont="1" applyBorder="1" applyAlignment="1">
      <alignment vertical="top" wrapText="1"/>
    </xf>
    <xf numFmtId="166" fontId="18" fillId="0" borderId="1" xfId="1" applyFont="1" applyBorder="1"/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1" fillId="3" borderId="4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left" vertical="top" wrapText="1"/>
    </xf>
    <xf numFmtId="3" fontId="25" fillId="0" borderId="2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3" fontId="25" fillId="0" borderId="1" xfId="0" applyNumberFormat="1" applyFont="1" applyBorder="1" applyAlignment="1">
      <alignment horizontal="center" vertical="top" wrapText="1"/>
    </xf>
    <xf numFmtId="3" fontId="25" fillId="0" borderId="1" xfId="0" applyNumberFormat="1" applyFont="1" applyBorder="1" applyAlignment="1">
      <alignment horizontal="right" vertical="top" wrapText="1"/>
    </xf>
    <xf numFmtId="0" fontId="25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3" fontId="31" fillId="0" borderId="1" xfId="0" applyNumberFormat="1" applyFont="1" applyBorder="1" applyAlignment="1">
      <alignment horizontal="right" vertical="top" wrapText="1"/>
    </xf>
    <xf numFmtId="166" fontId="25" fillId="0" borderId="2" xfId="1" applyFont="1" applyBorder="1" applyAlignment="1">
      <alignment horizontal="right" vertical="top" wrapText="1"/>
    </xf>
    <xf numFmtId="166" fontId="25" fillId="0" borderId="1" xfId="1" applyFont="1" applyBorder="1" applyAlignment="1">
      <alignment horizontal="right" vertical="top" wrapText="1"/>
    </xf>
    <xf numFmtId="166" fontId="31" fillId="0" borderId="1" xfId="1" applyFont="1" applyBorder="1" applyAlignment="1">
      <alignment horizontal="right" vertical="top" wrapText="1"/>
    </xf>
    <xf numFmtId="0" fontId="25" fillId="0" borderId="0" xfId="0" applyFont="1"/>
    <xf numFmtId="0" fontId="31" fillId="0" borderId="0" xfId="0" applyFont="1" applyAlignment="1"/>
    <xf numFmtId="0" fontId="31" fillId="3" borderId="3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3" fontId="31" fillId="3" borderId="5" xfId="0" applyNumberFormat="1" applyFont="1" applyFill="1" applyBorder="1" applyAlignment="1">
      <alignment horizontal="center" vertical="center" wrapText="1"/>
    </xf>
    <xf numFmtId="3" fontId="31" fillId="3" borderId="6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3" fontId="25" fillId="0" borderId="2" xfId="0" applyNumberFormat="1" applyFont="1" applyBorder="1" applyAlignment="1">
      <alignment horizontal="right" vertical="center" wrapText="1"/>
    </xf>
    <xf numFmtId="3" fontId="25" fillId="0" borderId="2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1" fontId="23" fillId="0" borderId="1" xfId="0" applyNumberFormat="1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justify"/>
    </xf>
    <xf numFmtId="169" fontId="23" fillId="0" borderId="1" xfId="1" applyNumberFormat="1" applyFont="1" applyFill="1" applyBorder="1" applyAlignment="1">
      <alignment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/>
    </xf>
    <xf numFmtId="169" fontId="23" fillId="0" borderId="1" xfId="1" applyNumberFormat="1" applyFont="1" applyFill="1" applyBorder="1" applyAlignment="1">
      <alignment horizontal="right" vertical="center" wrapText="1"/>
    </xf>
    <xf numFmtId="169" fontId="23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horizontal="left" vertical="top" wrapText="1"/>
    </xf>
    <xf numFmtId="0" fontId="31" fillId="0" borderId="0" xfId="0" applyFont="1" applyAlignment="1">
      <alignment vertical="top" wrapText="1"/>
    </xf>
    <xf numFmtId="3" fontId="31" fillId="0" borderId="0" xfId="0" applyNumberFormat="1" applyFont="1" applyAlignment="1">
      <alignment horizontal="right" vertical="top" wrapText="1"/>
    </xf>
    <xf numFmtId="0" fontId="33" fillId="3" borderId="4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0" xfId="0" applyFont="1" applyAlignment="1">
      <alignment vertical="top" wrapText="1"/>
    </xf>
    <xf numFmtId="166" fontId="31" fillId="0" borderId="1" xfId="1" applyFont="1" applyBorder="1" applyAlignment="1">
      <alignment vertical="top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left" vertical="center" wrapText="1"/>
    </xf>
    <xf numFmtId="3" fontId="31" fillId="0" borderId="2" xfId="0" applyNumberFormat="1" applyFont="1" applyBorder="1" applyAlignment="1">
      <alignment horizontal="right" vertical="top" wrapText="1"/>
    </xf>
    <xf numFmtId="3" fontId="29" fillId="0" borderId="1" xfId="0" applyNumberFormat="1" applyFont="1" applyFill="1" applyBorder="1" applyAlignment="1">
      <alignment horizontal="right"/>
    </xf>
    <xf numFmtId="3" fontId="34" fillId="0" borderId="1" xfId="0" applyNumberFormat="1" applyFont="1" applyFill="1" applyBorder="1" applyAlignment="1">
      <alignment horizontal="right"/>
    </xf>
    <xf numFmtId="3" fontId="29" fillId="0" borderId="0" xfId="0" quotePrefix="1" applyNumberFormat="1" applyFont="1" applyAlignment="1">
      <alignment horizontal="left"/>
    </xf>
    <xf numFmtId="3" fontId="29" fillId="0" borderId="0" xfId="0" applyNumberFormat="1" applyFont="1"/>
    <xf numFmtId="3" fontId="29" fillId="0" borderId="0" xfId="0" applyNumberFormat="1" applyFont="1" applyAlignment="1">
      <alignment horizontal="center"/>
    </xf>
    <xf numFmtId="3" fontId="35" fillId="0" borderId="0" xfId="0" applyNumberFormat="1" applyFont="1"/>
    <xf numFmtId="3" fontId="35" fillId="3" borderId="3" xfId="0" applyNumberFormat="1" applyFont="1" applyFill="1" applyBorder="1" applyAlignment="1">
      <alignment horizontal="center"/>
    </xf>
    <xf numFmtId="3" fontId="35" fillId="3" borderId="5" xfId="0" applyNumberFormat="1" applyFont="1" applyFill="1" applyBorder="1" applyAlignment="1">
      <alignment horizontal="center"/>
    </xf>
    <xf numFmtId="3" fontId="35" fillId="3" borderId="6" xfId="0" applyNumberFormat="1" applyFont="1" applyFill="1" applyBorder="1" applyAlignment="1">
      <alignment horizontal="center"/>
    </xf>
    <xf numFmtId="3" fontId="35" fillId="0" borderId="2" xfId="0" applyNumberFormat="1" applyFont="1" applyBorder="1"/>
    <xf numFmtId="166" fontId="35" fillId="2" borderId="2" xfId="1" applyFont="1" applyFill="1" applyBorder="1" applyAlignment="1">
      <alignment horizontal="right"/>
    </xf>
    <xf numFmtId="166" fontId="35" fillId="0" borderId="2" xfId="1" applyFont="1" applyBorder="1" applyAlignment="1">
      <alignment horizontal="right"/>
    </xf>
    <xf numFmtId="166" fontId="35" fillId="0" borderId="1" xfId="1" applyFont="1" applyBorder="1" applyAlignment="1">
      <alignment horizontal="right"/>
    </xf>
    <xf numFmtId="3" fontId="29" fillId="0" borderId="1" xfId="0" applyNumberFormat="1" applyFont="1" applyBorder="1"/>
    <xf numFmtId="166" fontId="29" fillId="2" borderId="1" xfId="1" applyFont="1" applyFill="1" applyBorder="1" applyAlignment="1">
      <alignment horizontal="right"/>
    </xf>
    <xf numFmtId="166" fontId="29" fillId="0" borderId="1" xfId="1" applyFont="1" applyBorder="1" applyAlignment="1">
      <alignment horizontal="right"/>
    </xf>
    <xf numFmtId="166" fontId="29" fillId="0" borderId="0" xfId="1" applyFont="1"/>
    <xf numFmtId="3" fontId="35" fillId="0" borderId="1" xfId="0" applyNumberFormat="1" applyFont="1" applyBorder="1"/>
    <xf numFmtId="166" fontId="35" fillId="2" borderId="1" xfId="1" applyFont="1" applyFill="1" applyBorder="1" applyAlignment="1">
      <alignment horizontal="right"/>
    </xf>
    <xf numFmtId="166" fontId="29" fillId="0" borderId="1" xfId="1" applyFont="1" applyFill="1" applyBorder="1" applyAlignment="1">
      <alignment horizontal="right"/>
    </xf>
    <xf numFmtId="166" fontId="29" fillId="0" borderId="1" xfId="1" quotePrefix="1" applyFont="1" applyBorder="1" applyAlignment="1">
      <alignment horizontal="right"/>
    </xf>
    <xf numFmtId="166" fontId="35" fillId="0" borderId="1" xfId="1" applyFont="1" applyFill="1" applyBorder="1" applyAlignment="1">
      <alignment horizontal="right"/>
    </xf>
    <xf numFmtId="3" fontId="35" fillId="2" borderId="1" xfId="0" applyNumberFormat="1" applyFont="1" applyFill="1" applyBorder="1"/>
    <xf numFmtId="3" fontId="24" fillId="0" borderId="1" xfId="0" applyNumberFormat="1" applyFont="1" applyBorder="1" applyAlignment="1">
      <alignment vertical="top" wrapText="1"/>
    </xf>
    <xf numFmtId="16" fontId="25" fillId="0" borderId="1" xfId="0" applyNumberFormat="1" applyFont="1" applyBorder="1" applyAlignment="1">
      <alignment horizontal="center" vertical="center" wrapText="1"/>
    </xf>
    <xf numFmtId="166" fontId="15" fillId="0" borderId="0" xfId="0" applyNumberFormat="1" applyFont="1"/>
    <xf numFmtId="0" fontId="27" fillId="0" borderId="0" xfId="0" applyFont="1" applyAlignment="1">
      <alignment horizontal="left" vertical="top"/>
    </xf>
    <xf numFmtId="3" fontId="29" fillId="0" borderId="2" xfId="0" applyNumberFormat="1" applyFont="1" applyBorder="1" applyAlignment="1">
      <alignment horizontal="justify" vertical="top"/>
    </xf>
    <xf numFmtId="3" fontId="29" fillId="0" borderId="1" xfId="0" applyNumberFormat="1" applyFont="1" applyBorder="1" applyAlignment="1">
      <alignment horizontal="justify" vertical="top"/>
    </xf>
    <xf numFmtId="3" fontId="36" fillId="0" borderId="1" xfId="0" applyNumberFormat="1" applyFont="1" applyBorder="1" applyAlignment="1">
      <alignment horizontal="justify" vertical="top" wrapText="1"/>
    </xf>
    <xf numFmtId="3" fontId="29" fillId="0" borderId="1" xfId="0" applyNumberFormat="1" applyFont="1" applyBorder="1" applyAlignment="1">
      <alignment horizontal="justify" vertical="top" wrapText="1"/>
    </xf>
    <xf numFmtId="166" fontId="25" fillId="0" borderId="2" xfId="1" applyFont="1" applyBorder="1" applyAlignment="1">
      <alignment horizontal="center" vertical="center" wrapText="1"/>
    </xf>
    <xf numFmtId="17" fontId="25" fillId="0" borderId="1" xfId="0" applyNumberFormat="1" applyFont="1" applyBorder="1" applyAlignment="1">
      <alignment horizontal="center" vertical="center" wrapText="1"/>
    </xf>
    <xf numFmtId="166" fontId="25" fillId="0" borderId="2" xfId="1" applyFont="1" applyFill="1" applyBorder="1" applyAlignment="1">
      <alignment horizontal="center" vertical="center" wrapText="1"/>
    </xf>
    <xf numFmtId="166" fontId="25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67" fontId="31" fillId="0" borderId="0" xfId="0" applyNumberFormat="1" applyFont="1" applyBorder="1" applyAlignment="1">
      <alignment vertical="justify"/>
    </xf>
    <xf numFmtId="166" fontId="6" fillId="0" borderId="0" xfId="0" applyNumberFormat="1" applyFont="1"/>
    <xf numFmtId="166" fontId="24" fillId="0" borderId="1" xfId="1" applyFont="1" applyBorder="1" applyAlignment="1">
      <alignment horizontal="right" vertical="top" wrapText="1"/>
    </xf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66" fontId="24" fillId="0" borderId="1" xfId="1" applyFont="1" applyBorder="1" applyAlignment="1">
      <alignment horizontal="right" vertical="center"/>
    </xf>
    <xf numFmtId="166" fontId="24" fillId="0" borderId="0" xfId="1" applyFont="1" applyAlignment="1">
      <alignment horizontal="right" vertical="justify"/>
    </xf>
    <xf numFmtId="166" fontId="24" fillId="0" borderId="0" xfId="1" applyFont="1" applyAlignment="1">
      <alignment vertical="justify"/>
    </xf>
    <xf numFmtId="0" fontId="12" fillId="0" borderId="1" xfId="0" applyFont="1" applyBorder="1"/>
    <xf numFmtId="0" fontId="13" fillId="3" borderId="7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7" fillId="0" borderId="0" xfId="0" applyFont="1" applyAlignment="1">
      <alignment horizontal="center" wrapText="1"/>
    </xf>
    <xf numFmtId="0" fontId="2" fillId="0" borderId="9" xfId="0" applyFont="1" applyBorder="1" applyAlignment="1"/>
    <xf numFmtId="166" fontId="31" fillId="0" borderId="0" xfId="1" applyFont="1" applyBorder="1" applyAlignment="1">
      <alignment horizontal="left"/>
    </xf>
    <xf numFmtId="165" fontId="31" fillId="0" borderId="0" xfId="2" applyFont="1" applyBorder="1" applyAlignment="1">
      <alignment horizontal="right" vertical="justify"/>
    </xf>
    <xf numFmtId="167" fontId="31" fillId="0" borderId="10" xfId="0" applyNumberFormat="1" applyFont="1" applyBorder="1" applyAlignment="1">
      <alignment vertical="justify"/>
    </xf>
    <xf numFmtId="165" fontId="31" fillId="0" borderId="0" xfId="2" applyFont="1" applyBorder="1" applyAlignment="1">
      <alignment vertical="justify"/>
    </xf>
    <xf numFmtId="0" fontId="31" fillId="0" borderId="0" xfId="0" applyFont="1" applyBorder="1" applyAlignment="1">
      <alignment vertical="justify"/>
    </xf>
    <xf numFmtId="0" fontId="31" fillId="0" borderId="10" xfId="0" applyFont="1" applyBorder="1" applyAlignment="1">
      <alignment vertical="justify"/>
    </xf>
    <xf numFmtId="166" fontId="31" fillId="0" borderId="0" xfId="0" applyNumberFormat="1" applyFont="1" applyBorder="1" applyAlignment="1">
      <alignment horizontal="left"/>
    </xf>
    <xf numFmtId="165" fontId="31" fillId="0" borderId="0" xfId="0" applyNumberFormat="1" applyFont="1" applyBorder="1" applyAlignment="1">
      <alignment vertical="justify"/>
    </xf>
    <xf numFmtId="0" fontId="31" fillId="0" borderId="11" xfId="0" applyFont="1" applyBorder="1" applyAlignment="1">
      <alignment horizontal="left"/>
    </xf>
    <xf numFmtId="0" fontId="25" fillId="0" borderId="11" xfId="0" applyFont="1" applyBorder="1"/>
    <xf numFmtId="0" fontId="31" fillId="0" borderId="12" xfId="0" applyFont="1" applyBorder="1" applyAlignment="1">
      <alignment horizontal="right"/>
    </xf>
    <xf numFmtId="0" fontId="37" fillId="0" borderId="0" xfId="0" applyFont="1" applyBorder="1" applyAlignment="1">
      <alignment vertical="center" wrapText="1"/>
    </xf>
    <xf numFmtId="0" fontId="17" fillId="0" borderId="0" xfId="0" applyFont="1" applyBorder="1" applyAlignment="1"/>
    <xf numFmtId="0" fontId="37" fillId="0" borderId="0" xfId="0" applyFont="1" applyBorder="1" applyAlignment="1"/>
    <xf numFmtId="0" fontId="29" fillId="0" borderId="0" xfId="0" applyFont="1" applyBorder="1" applyAlignment="1"/>
    <xf numFmtId="166" fontId="3" fillId="0" borderId="1" xfId="1" applyFont="1" applyBorder="1" applyAlignment="1">
      <alignment horizontal="justify" vertical="top" wrapText="1"/>
    </xf>
    <xf numFmtId="0" fontId="35" fillId="0" borderId="13" xfId="0" applyFont="1" applyBorder="1" applyAlignment="1">
      <alignment horizontal="left"/>
    </xf>
    <xf numFmtId="0" fontId="35" fillId="0" borderId="13" xfId="0" applyFont="1" applyBorder="1" applyAlignment="1"/>
    <xf numFmtId="167" fontId="35" fillId="0" borderId="0" xfId="0" applyNumberFormat="1" applyFont="1" applyBorder="1" applyAlignment="1">
      <alignment vertical="justify"/>
    </xf>
    <xf numFmtId="0" fontId="35" fillId="0" borderId="0" xfId="0" applyFont="1" applyAlignment="1">
      <alignment horizontal="center" vertical="center"/>
    </xf>
    <xf numFmtId="166" fontId="25" fillId="0" borderId="1" xfId="0" applyNumberFormat="1" applyFont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justify" vertical="top"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justify" vertical="center" wrapText="1"/>
    </xf>
    <xf numFmtId="17" fontId="25" fillId="0" borderId="0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1" applyFont="1" applyFill="1" applyBorder="1" applyAlignment="1">
      <alignment horizontal="justify" vertical="top" wrapText="1"/>
    </xf>
    <xf numFmtId="166" fontId="3" fillId="0" borderId="2" xfId="1" applyFont="1" applyFill="1" applyBorder="1" applyAlignment="1">
      <alignment horizontal="justify" vertical="top" wrapText="1"/>
    </xf>
    <xf numFmtId="166" fontId="6" fillId="0" borderId="0" xfId="1" applyNumberFormat="1" applyFont="1" applyAlignment="1">
      <alignment horizontal="justify" vertical="top"/>
    </xf>
    <xf numFmtId="166" fontId="29" fillId="0" borderId="1" xfId="1" applyFont="1" applyBorder="1"/>
    <xf numFmtId="0" fontId="29" fillId="0" borderId="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7" fillId="0" borderId="13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/>
    </xf>
    <xf numFmtId="0" fontId="37" fillId="0" borderId="10" xfId="0" applyFont="1" applyBorder="1" applyAlignment="1">
      <alignment horizontal="left"/>
    </xf>
    <xf numFmtId="0" fontId="37" fillId="0" borderId="0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1" fillId="3" borderId="17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1" fillId="3" borderId="21" xfId="0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166" fontId="25" fillId="0" borderId="7" xfId="1" applyFont="1" applyBorder="1" applyAlignment="1">
      <alignment horizontal="center" vertical="center" wrapText="1"/>
    </xf>
    <xf numFmtId="166" fontId="25" fillId="0" borderId="2" xfId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0" fontId="31" fillId="0" borderId="15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1" fillId="0" borderId="14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1" fillId="3" borderId="19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8" fillId="0" borderId="1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/>
    </xf>
    <xf numFmtId="0" fontId="37" fillId="0" borderId="12" xfId="0" applyFont="1" applyBorder="1" applyAlignment="1">
      <alignment horizontal="center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65" fontId="11" fillId="3" borderId="23" xfId="2" applyFont="1" applyFill="1" applyBorder="1" applyAlignment="1">
      <alignment horizontal="center" vertical="center" wrapText="1"/>
    </xf>
    <xf numFmtId="165" fontId="11" fillId="3" borderId="7" xfId="2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31" fillId="0" borderId="1" xfId="0" applyFont="1" applyBorder="1" applyAlignment="1">
      <alignment horizontal="center" vertical="top" wrapText="1"/>
    </xf>
    <xf numFmtId="167" fontId="27" fillId="3" borderId="23" xfId="0" applyNumberFormat="1" applyFont="1" applyFill="1" applyBorder="1" applyAlignment="1">
      <alignment horizontal="center" vertical="justify"/>
    </xf>
    <xf numFmtId="0" fontId="31" fillId="3" borderId="23" xfId="0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27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top"/>
    </xf>
    <xf numFmtId="0" fontId="37" fillId="0" borderId="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right" vertical="top" wrapText="1"/>
    </xf>
    <xf numFmtId="0" fontId="31" fillId="0" borderId="0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right" vertical="top" wrapText="1"/>
    </xf>
    <xf numFmtId="0" fontId="31" fillId="0" borderId="31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left" vertical="top" wrapText="1"/>
    </xf>
    <xf numFmtId="0" fontId="31" fillId="3" borderId="32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 wrapText="1"/>
    </xf>
    <xf numFmtId="0" fontId="33" fillId="3" borderId="30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165" fontId="27" fillId="0" borderId="0" xfId="2" applyFont="1" applyAlignment="1">
      <alignment horizontal="center" vertical="justify"/>
    </xf>
    <xf numFmtId="0" fontId="25" fillId="0" borderId="31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/>
    </xf>
    <xf numFmtId="0" fontId="31" fillId="3" borderId="35" xfId="0" applyFont="1" applyFill="1" applyBorder="1" applyAlignment="1">
      <alignment horizontal="center" vertical="top" wrapText="1"/>
    </xf>
    <xf numFmtId="0" fontId="31" fillId="3" borderId="36" xfId="0" applyFont="1" applyFill="1" applyBorder="1" applyAlignment="1">
      <alignment horizontal="center" vertical="top" wrapText="1"/>
    </xf>
    <xf numFmtId="0" fontId="31" fillId="0" borderId="16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37" fillId="0" borderId="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3" fontId="29" fillId="3" borderId="39" xfId="0" applyNumberFormat="1" applyFont="1" applyFill="1" applyBorder="1" applyAlignment="1">
      <alignment horizontal="center"/>
    </xf>
    <xf numFmtId="3" fontId="29" fillId="3" borderId="40" xfId="0" applyNumberFormat="1" applyFont="1" applyFill="1" applyBorder="1" applyAlignment="1">
      <alignment horizontal="center"/>
    </xf>
    <xf numFmtId="3" fontId="35" fillId="3" borderId="30" xfId="0" applyNumberFormat="1" applyFont="1" applyFill="1" applyBorder="1" applyAlignment="1">
      <alignment horizontal="center"/>
    </xf>
    <xf numFmtId="3" fontId="35" fillId="3" borderId="22" xfId="0" applyNumberFormat="1" applyFont="1" applyFill="1" applyBorder="1" applyAlignment="1">
      <alignment horizontal="center"/>
    </xf>
    <xf numFmtId="3" fontId="35" fillId="3" borderId="41" xfId="0" applyNumberFormat="1" applyFont="1" applyFill="1" applyBorder="1" applyAlignment="1">
      <alignment horizontal="center" wrapText="1"/>
    </xf>
    <xf numFmtId="3" fontId="35" fillId="3" borderId="42" xfId="0" applyNumberFormat="1" applyFont="1" applyFill="1" applyBorder="1" applyAlignment="1">
      <alignment horizontal="center" wrapText="1"/>
    </xf>
    <xf numFmtId="3" fontId="35" fillId="3" borderId="3" xfId="0" applyNumberFormat="1" applyFont="1" applyFill="1" applyBorder="1" applyAlignment="1">
      <alignment horizontal="center"/>
    </xf>
    <xf numFmtId="3" fontId="35" fillId="3" borderId="5" xfId="0" applyNumberFormat="1" applyFont="1" applyFill="1" applyBorder="1" applyAlignment="1">
      <alignment horizontal="center"/>
    </xf>
    <xf numFmtId="3" fontId="35" fillId="3" borderId="6" xfId="0" applyNumberFormat="1" applyFont="1" applyFill="1" applyBorder="1" applyAlignment="1">
      <alignment horizontal="center"/>
    </xf>
    <xf numFmtId="3" fontId="24" fillId="0" borderId="13" xfId="0" applyNumberFormat="1" applyFont="1" applyBorder="1" applyAlignment="1">
      <alignment horizontal="center"/>
    </xf>
    <xf numFmtId="3" fontId="35" fillId="3" borderId="37" xfId="0" applyNumberFormat="1" applyFont="1" applyFill="1" applyBorder="1" applyAlignment="1">
      <alignment horizontal="center"/>
    </xf>
    <xf numFmtId="3" fontId="35" fillId="3" borderId="38" xfId="0" applyNumberFormat="1" applyFont="1" applyFill="1" applyBorder="1" applyAlignment="1">
      <alignment horizontal="center"/>
    </xf>
    <xf numFmtId="0" fontId="37" fillId="0" borderId="0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14" fillId="0" borderId="31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5" fillId="3" borderId="39" xfId="0" applyNumberFormat="1" applyFont="1" applyFill="1" applyBorder="1" applyAlignment="1">
      <alignment horizontal="center"/>
    </xf>
    <xf numFmtId="3" fontId="15" fillId="3" borderId="40" xfId="0" applyNumberFormat="1" applyFont="1" applyFill="1" applyBorder="1" applyAlignment="1">
      <alignment horizontal="center"/>
    </xf>
    <xf numFmtId="3" fontId="14" fillId="3" borderId="30" xfId="0" applyNumberFormat="1" applyFont="1" applyFill="1" applyBorder="1" applyAlignment="1">
      <alignment horizontal="center"/>
    </xf>
    <xf numFmtId="3" fontId="14" fillId="3" borderId="22" xfId="0" applyNumberFormat="1" applyFont="1" applyFill="1" applyBorder="1" applyAlignment="1">
      <alignment horizontal="center"/>
    </xf>
    <xf numFmtId="3" fontId="14" fillId="3" borderId="3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14" fillId="3" borderId="37" xfId="0" applyNumberFormat="1" applyFont="1" applyFill="1" applyBorder="1" applyAlignment="1">
      <alignment horizontal="center"/>
    </xf>
    <xf numFmtId="3" fontId="14" fillId="3" borderId="38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0148423005566"/>
          <c:y val="0.44528725575969674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200000000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O"/>
    </a:p>
  </c:txPr>
  <c:printSettings>
    <c:headerFooter alignWithMargins="0"/>
    <c:pageMargins b="1" l="0.75000000000000255" r="0.7500000000000025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2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5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5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07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08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0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2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2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4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7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19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2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2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topLeftCell="A4" zoomScale="120" zoomScaleNormal="120" workbookViewId="0">
      <selection activeCell="I4" sqref="I4:J4"/>
    </sheetView>
  </sheetViews>
  <sheetFormatPr baseColWidth="10" defaultRowHeight="12.75" x14ac:dyDescent="0.2"/>
  <cols>
    <col min="1" max="1" width="4.42578125" style="4" customWidth="1"/>
    <col min="2" max="2" width="20.42578125" style="4" customWidth="1"/>
    <col min="3" max="3" width="13" style="4" customWidth="1"/>
    <col min="4" max="4" width="12.7109375" style="4" customWidth="1"/>
    <col min="5" max="5" width="6.85546875" style="4" customWidth="1"/>
    <col min="6" max="6" width="7.85546875" style="4" customWidth="1"/>
    <col min="7" max="7" width="9.28515625" style="4" customWidth="1"/>
    <col min="8" max="8" width="15.42578125" style="4" customWidth="1"/>
    <col min="9" max="9" width="8.28515625" style="4" customWidth="1"/>
    <col min="10" max="10" width="11.8554687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 x14ac:dyDescent="0.2">
      <c r="A1" s="264"/>
      <c r="B1" s="265"/>
      <c r="C1" s="270" t="s">
        <v>175</v>
      </c>
      <c r="D1" s="270"/>
      <c r="E1" s="270"/>
      <c r="F1" s="270"/>
      <c r="G1" s="270"/>
      <c r="H1" s="270"/>
      <c r="I1" s="236" t="s">
        <v>164</v>
      </c>
      <c r="J1" s="237"/>
      <c r="K1" s="82"/>
    </row>
    <row r="2" spans="1:14" ht="12.75" customHeight="1" x14ac:dyDescent="0.2">
      <c r="A2" s="266"/>
      <c r="B2" s="267"/>
      <c r="C2" s="271"/>
      <c r="D2" s="271"/>
      <c r="E2" s="271"/>
      <c r="F2" s="271"/>
      <c r="G2" s="271"/>
      <c r="H2" s="271"/>
      <c r="I2" s="238" t="s">
        <v>165</v>
      </c>
      <c r="J2" s="239"/>
      <c r="K2" s="82"/>
    </row>
    <row r="3" spans="1:14" ht="12.75" customHeight="1" x14ac:dyDescent="0.2">
      <c r="A3" s="266"/>
      <c r="B3" s="267"/>
      <c r="C3" s="271"/>
      <c r="D3" s="271"/>
      <c r="E3" s="271"/>
      <c r="F3" s="271"/>
      <c r="G3" s="271"/>
      <c r="H3" s="271"/>
      <c r="I3" s="238" t="s">
        <v>166</v>
      </c>
      <c r="J3" s="239"/>
      <c r="K3" s="82"/>
    </row>
    <row r="4" spans="1:14" ht="12.75" customHeight="1" x14ac:dyDescent="0.2">
      <c r="A4" s="266"/>
      <c r="B4" s="267"/>
      <c r="C4" s="271"/>
      <c r="D4" s="271"/>
      <c r="E4" s="271"/>
      <c r="F4" s="271"/>
      <c r="G4" s="271"/>
      <c r="H4" s="271"/>
      <c r="I4" s="238" t="s">
        <v>177</v>
      </c>
      <c r="J4" s="239"/>
      <c r="K4" s="82"/>
    </row>
    <row r="5" spans="1:14" ht="12.75" customHeight="1" x14ac:dyDescent="0.2">
      <c r="A5" s="266"/>
      <c r="B5" s="267"/>
      <c r="C5" s="271"/>
      <c r="D5" s="271"/>
      <c r="E5" s="271"/>
      <c r="F5" s="271"/>
      <c r="G5" s="271"/>
      <c r="H5" s="271"/>
      <c r="I5" s="240" t="s">
        <v>150</v>
      </c>
      <c r="J5" s="241"/>
      <c r="K5" s="83"/>
    </row>
    <row r="6" spans="1:14" s="14" customFormat="1" ht="13.5" customHeight="1" x14ac:dyDescent="0.25">
      <c r="A6" s="266"/>
      <c r="B6" s="267"/>
      <c r="C6" s="233" t="s">
        <v>167</v>
      </c>
      <c r="D6" s="233"/>
      <c r="E6" s="233" t="s">
        <v>168</v>
      </c>
      <c r="F6" s="233"/>
      <c r="G6" s="233"/>
      <c r="H6" s="233"/>
      <c r="I6" s="242" t="s">
        <v>169</v>
      </c>
      <c r="J6" s="243"/>
      <c r="K6" s="82"/>
    </row>
    <row r="7" spans="1:14" ht="16.5" customHeight="1" x14ac:dyDescent="0.25">
      <c r="A7" s="266"/>
      <c r="B7" s="267"/>
      <c r="C7" s="233" t="s">
        <v>170</v>
      </c>
      <c r="D7" s="233"/>
      <c r="E7" s="233" t="s">
        <v>171</v>
      </c>
      <c r="F7" s="233"/>
      <c r="G7" s="233"/>
      <c r="H7" s="233"/>
      <c r="I7" s="233" t="s">
        <v>173</v>
      </c>
      <c r="J7" s="244"/>
      <c r="K7" s="84"/>
    </row>
    <row r="8" spans="1:14" ht="16.5" customHeight="1" x14ac:dyDescent="0.25">
      <c r="A8" s="268"/>
      <c r="B8" s="269"/>
      <c r="C8" s="234"/>
      <c r="D8" s="234"/>
      <c r="E8" s="234" t="s">
        <v>172</v>
      </c>
      <c r="F8" s="234"/>
      <c r="G8" s="234"/>
      <c r="H8" s="234"/>
      <c r="I8" s="234" t="s">
        <v>174</v>
      </c>
      <c r="J8" s="254"/>
      <c r="K8" s="84"/>
    </row>
    <row r="9" spans="1:14" ht="13.5" customHeight="1" x14ac:dyDescent="0.25">
      <c r="A9" s="257" t="s">
        <v>153</v>
      </c>
      <c r="B9" s="258"/>
      <c r="C9" s="215" t="s">
        <v>188</v>
      </c>
      <c r="D9" s="216"/>
      <c r="E9" s="216"/>
      <c r="F9" s="216"/>
      <c r="G9" s="216"/>
      <c r="H9" s="217" t="s">
        <v>117</v>
      </c>
      <c r="I9" s="218" t="s">
        <v>189</v>
      </c>
      <c r="J9" s="198"/>
      <c r="K9" s="84"/>
    </row>
    <row r="10" spans="1:14" s="6" customFormat="1" ht="14.25" customHeight="1" x14ac:dyDescent="0.25">
      <c r="A10" s="255" t="s">
        <v>8</v>
      </c>
      <c r="B10" s="256"/>
      <c r="C10" s="199">
        <f>+C12+C11</f>
        <v>200000000</v>
      </c>
      <c r="D10" s="200"/>
      <c r="E10" s="184"/>
      <c r="F10" s="184"/>
      <c r="G10" s="184"/>
      <c r="I10" s="184"/>
      <c r="J10" s="201"/>
    </row>
    <row r="11" spans="1:14" s="6" customFormat="1" ht="15" x14ac:dyDescent="0.25">
      <c r="A11" s="255" t="s">
        <v>151</v>
      </c>
      <c r="B11" s="256"/>
      <c r="C11" s="199"/>
      <c r="D11" s="202"/>
      <c r="E11" s="203"/>
      <c r="F11" s="203"/>
      <c r="G11" s="203"/>
      <c r="H11" s="203"/>
      <c r="I11" s="203"/>
      <c r="J11" s="204"/>
    </row>
    <row r="12" spans="1:14" s="6" customFormat="1" ht="15" x14ac:dyDescent="0.25">
      <c r="A12" s="255" t="s">
        <v>152</v>
      </c>
      <c r="B12" s="256"/>
      <c r="C12" s="205">
        <f>+PTOXACTIV!I52</f>
        <v>200000000</v>
      </c>
      <c r="D12" s="206"/>
      <c r="E12" s="203"/>
      <c r="F12" s="203"/>
      <c r="G12" s="203"/>
      <c r="H12" s="203"/>
      <c r="I12" s="203"/>
      <c r="J12" s="204"/>
    </row>
    <row r="13" spans="1:14" s="5" customFormat="1" ht="13.5" x14ac:dyDescent="0.25">
      <c r="A13" s="260" t="s">
        <v>12</v>
      </c>
      <c r="B13" s="261"/>
      <c r="C13" s="207"/>
      <c r="D13" s="208"/>
      <c r="E13" s="208"/>
      <c r="F13" s="208"/>
      <c r="G13" s="208"/>
      <c r="H13" s="208"/>
      <c r="I13" s="208"/>
      <c r="J13" s="209" t="s">
        <v>13</v>
      </c>
    </row>
    <row r="14" spans="1:14" s="9" customFormat="1" ht="13.5" customHeight="1" x14ac:dyDescent="0.2">
      <c r="A14" s="262" t="s">
        <v>49</v>
      </c>
      <c r="B14" s="250" t="s">
        <v>1</v>
      </c>
      <c r="C14" s="250" t="s">
        <v>156</v>
      </c>
      <c r="D14" s="250" t="s">
        <v>11</v>
      </c>
      <c r="E14" s="259" t="s">
        <v>0</v>
      </c>
      <c r="F14" s="259"/>
      <c r="G14" s="259"/>
      <c r="H14" s="250" t="s">
        <v>50</v>
      </c>
      <c r="I14" s="250" t="s">
        <v>51</v>
      </c>
      <c r="J14" s="245" t="s">
        <v>3</v>
      </c>
    </row>
    <row r="15" spans="1:14" s="9" customFormat="1" ht="27.75" customHeight="1" thickBot="1" x14ac:dyDescent="0.25">
      <c r="A15" s="263"/>
      <c r="B15" s="251"/>
      <c r="C15" s="251"/>
      <c r="D15" s="251"/>
      <c r="E15" s="98" t="s">
        <v>2</v>
      </c>
      <c r="F15" s="98" t="s">
        <v>6</v>
      </c>
      <c r="G15" s="98" t="s">
        <v>137</v>
      </c>
      <c r="H15" s="251"/>
      <c r="I15" s="251"/>
      <c r="J15" s="246"/>
    </row>
    <row r="16" spans="1:14" s="9" customFormat="1" ht="67.5" customHeight="1" x14ac:dyDescent="0.25">
      <c r="A16" s="120">
        <v>1</v>
      </c>
      <c r="B16" s="72" t="s">
        <v>190</v>
      </c>
      <c r="C16" s="179">
        <v>80000000</v>
      </c>
      <c r="D16" s="120" t="s">
        <v>186</v>
      </c>
      <c r="E16" s="180">
        <v>1</v>
      </c>
      <c r="F16" s="180" t="s">
        <v>187</v>
      </c>
      <c r="G16" s="70">
        <v>12</v>
      </c>
      <c r="H16" s="72" t="s">
        <v>178</v>
      </c>
      <c r="I16" s="220">
        <v>1</v>
      </c>
      <c r="J16" s="220" t="s">
        <v>183</v>
      </c>
      <c r="L16" s="248"/>
      <c r="M16" s="248"/>
      <c r="N16" s="248"/>
    </row>
    <row r="17" spans="1:14" s="9" customFormat="1" ht="81" x14ac:dyDescent="0.2">
      <c r="A17" s="120">
        <v>2</v>
      </c>
      <c r="B17" s="72" t="s">
        <v>191</v>
      </c>
      <c r="C17" s="181">
        <v>20000000</v>
      </c>
      <c r="D17" s="120" t="s">
        <v>186</v>
      </c>
      <c r="E17" s="180">
        <v>1</v>
      </c>
      <c r="F17" s="180" t="s">
        <v>187</v>
      </c>
      <c r="G17" s="70">
        <v>12</v>
      </c>
      <c r="H17" s="72" t="s">
        <v>179</v>
      </c>
      <c r="I17" s="220">
        <v>3</v>
      </c>
      <c r="J17" s="220" t="s">
        <v>183</v>
      </c>
      <c r="L17" s="249"/>
      <c r="M17" s="249"/>
      <c r="N17" s="249"/>
    </row>
    <row r="18" spans="1:14" s="9" customFormat="1" ht="40.5" x14ac:dyDescent="0.25">
      <c r="A18" s="120">
        <v>3</v>
      </c>
      <c r="B18" s="72" t="s">
        <v>192</v>
      </c>
      <c r="C18" s="252">
        <v>80000000</v>
      </c>
      <c r="D18" s="120" t="s">
        <v>186</v>
      </c>
      <c r="E18" s="180">
        <v>1</v>
      </c>
      <c r="F18" s="180" t="s">
        <v>187</v>
      </c>
      <c r="G18" s="70">
        <v>12</v>
      </c>
      <c r="H18" s="72" t="s">
        <v>180</v>
      </c>
      <c r="I18" s="220">
        <v>1</v>
      </c>
      <c r="J18" s="220" t="s">
        <v>183</v>
      </c>
      <c r="L18" s="248"/>
      <c r="M18" s="248"/>
      <c r="N18" s="248"/>
    </row>
    <row r="19" spans="1:14" s="9" customFormat="1" ht="148.5" x14ac:dyDescent="0.2">
      <c r="A19" s="120">
        <v>4</v>
      </c>
      <c r="B19" s="222" t="s">
        <v>193</v>
      </c>
      <c r="C19" s="253"/>
      <c r="D19" s="120" t="s">
        <v>186</v>
      </c>
      <c r="E19" s="180">
        <v>1</v>
      </c>
      <c r="F19" s="180" t="s">
        <v>187</v>
      </c>
      <c r="G19" s="70">
        <v>12</v>
      </c>
      <c r="H19" s="222" t="s">
        <v>181</v>
      </c>
      <c r="I19" s="220">
        <v>3</v>
      </c>
      <c r="J19" s="220" t="s">
        <v>183</v>
      </c>
      <c r="L19" s="247"/>
      <c r="M19" s="247"/>
      <c r="N19" s="247"/>
    </row>
    <row r="20" spans="1:14" s="5" customFormat="1" ht="40.5" x14ac:dyDescent="0.15">
      <c r="A20" s="183">
        <v>5</v>
      </c>
      <c r="B20" s="72" t="s">
        <v>194</v>
      </c>
      <c r="C20" s="182">
        <v>20000000</v>
      </c>
      <c r="D20" s="120" t="s">
        <v>186</v>
      </c>
      <c r="E20" s="180">
        <v>1</v>
      </c>
      <c r="F20" s="180" t="s">
        <v>187</v>
      </c>
      <c r="G20" s="70">
        <v>12</v>
      </c>
      <c r="H20" s="196" t="s">
        <v>182</v>
      </c>
      <c r="I20" s="221">
        <v>50</v>
      </c>
      <c r="J20" s="220" t="s">
        <v>183</v>
      </c>
      <c r="K20" s="9"/>
      <c r="L20" s="235"/>
      <c r="M20" s="235"/>
      <c r="N20" s="235"/>
    </row>
    <row r="21" spans="1:14" s="5" customFormat="1" ht="11.25" customHeight="1" x14ac:dyDescent="0.15">
      <c r="A21" s="223"/>
      <c r="B21" s="224"/>
      <c r="C21" s="219">
        <f>SUM(C16:C20)</f>
        <v>200000000</v>
      </c>
      <c r="D21" s="223"/>
      <c r="E21" s="225"/>
      <c r="F21" s="225"/>
      <c r="G21" s="226"/>
      <c r="H21" s="224"/>
      <c r="I21" s="223"/>
      <c r="J21" s="227"/>
      <c r="K21" s="9"/>
      <c r="L21" s="42"/>
      <c r="M21" s="42"/>
      <c r="N21" s="42"/>
    </row>
    <row r="22" spans="1:14" s="5" customFormat="1" x14ac:dyDescent="0.2">
      <c r="A22" s="4"/>
      <c r="B22" s="51"/>
      <c r="C22" s="51"/>
      <c r="D22" s="4"/>
      <c r="E22" s="4"/>
      <c r="F22" s="4"/>
      <c r="G22" s="4"/>
      <c r="H22" s="4"/>
      <c r="I22" s="4"/>
      <c r="J22" s="4"/>
      <c r="K22" s="42"/>
    </row>
    <row r="23" spans="1:14" s="5" customFormat="1" ht="11.25" x14ac:dyDescent="0.15">
      <c r="B23" s="52"/>
      <c r="C23" s="52"/>
      <c r="K23" s="42"/>
    </row>
    <row r="24" spans="1:14" s="5" customFormat="1" ht="11.25" x14ac:dyDescent="0.15">
      <c r="B24" s="52"/>
      <c r="C24" s="52"/>
    </row>
    <row r="25" spans="1:14" s="5" customFormat="1" ht="11.25" x14ac:dyDescent="0.15">
      <c r="B25" s="52"/>
      <c r="C25" s="52"/>
      <c r="G25" s="5" t="s">
        <v>176</v>
      </c>
    </row>
    <row r="26" spans="1:14" s="5" customFormat="1" ht="11.25" x14ac:dyDescent="0.15">
      <c r="B26" s="52"/>
      <c r="C26" s="52"/>
    </row>
    <row r="27" spans="1:14" s="5" customFormat="1" ht="11.25" x14ac:dyDescent="0.15"/>
    <row r="28" spans="1:14" s="5" customFormat="1" ht="11.25" x14ac:dyDescent="0.15"/>
    <row r="29" spans="1:14" s="5" customFormat="1" ht="11.25" x14ac:dyDescent="0.15"/>
    <row r="30" spans="1:14" s="5" customFormat="1" ht="11.25" x14ac:dyDescent="0.15"/>
    <row r="31" spans="1:14" s="5" customFormat="1" ht="11.25" x14ac:dyDescent="0.15"/>
    <row r="32" spans="1:14" s="5" customFormat="1" ht="11.25" x14ac:dyDescent="0.15"/>
    <row r="33" s="5" customFormat="1" ht="11.25" x14ac:dyDescent="0.15"/>
    <row r="34" s="5" customFormat="1" ht="11.25" x14ac:dyDescent="0.15"/>
    <row r="35" s="5" customFormat="1" ht="11.25" x14ac:dyDescent="0.15"/>
    <row r="36" s="5" customFormat="1" ht="11.25" x14ac:dyDescent="0.15"/>
    <row r="37" s="5" customFormat="1" ht="11.25" x14ac:dyDescent="0.15"/>
    <row r="38" s="5" customFormat="1" ht="11.25" x14ac:dyDescent="0.15"/>
    <row r="39" s="5" customFormat="1" ht="11.25" x14ac:dyDescent="0.15"/>
    <row r="40" s="5" customFormat="1" ht="11.25" x14ac:dyDescent="0.15"/>
    <row r="41" s="5" customFormat="1" ht="11.25" x14ac:dyDescent="0.15"/>
    <row r="42" s="5" customFormat="1" ht="11.25" x14ac:dyDescent="0.15"/>
    <row r="43" s="5" customFormat="1" ht="11.25" x14ac:dyDescent="0.15"/>
    <row r="44" s="5" customFormat="1" ht="11.25" x14ac:dyDescent="0.15"/>
    <row r="45" s="5" customFormat="1" ht="11.25" x14ac:dyDescent="0.15"/>
    <row r="46" s="5" customFormat="1" ht="11.25" x14ac:dyDescent="0.15"/>
    <row r="47" s="5" customFormat="1" ht="11.25" x14ac:dyDescent="0.15"/>
    <row r="48" s="5" customFormat="1" ht="11.25" x14ac:dyDescent="0.15"/>
    <row r="49" s="5" customFormat="1" ht="11.25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</sheetData>
  <mergeCells count="35">
    <mergeCell ref="A1:B8"/>
    <mergeCell ref="C1:H5"/>
    <mergeCell ref="I4:J4"/>
    <mergeCell ref="A11:B11"/>
    <mergeCell ref="A9:B9"/>
    <mergeCell ref="A12:B12"/>
    <mergeCell ref="A10:B10"/>
    <mergeCell ref="E14:G14"/>
    <mergeCell ref="A13:B13"/>
    <mergeCell ref="A14:A15"/>
    <mergeCell ref="B14:B15"/>
    <mergeCell ref="D14:D15"/>
    <mergeCell ref="C14:C15"/>
    <mergeCell ref="H14:H15"/>
    <mergeCell ref="I14:I15"/>
    <mergeCell ref="C18:C19"/>
    <mergeCell ref="E8:H8"/>
    <mergeCell ref="I8:J8"/>
    <mergeCell ref="L20:N20"/>
    <mergeCell ref="I1:J1"/>
    <mergeCell ref="I2:J2"/>
    <mergeCell ref="I3:J3"/>
    <mergeCell ref="I5:J5"/>
    <mergeCell ref="I6:J6"/>
    <mergeCell ref="I7:J7"/>
    <mergeCell ref="J14:J15"/>
    <mergeCell ref="L19:N19"/>
    <mergeCell ref="L16:N16"/>
    <mergeCell ref="L18:N18"/>
    <mergeCell ref="L17:N17"/>
    <mergeCell ref="C6:D6"/>
    <mergeCell ref="C7:D7"/>
    <mergeCell ref="E6:H6"/>
    <mergeCell ref="E7:H7"/>
    <mergeCell ref="C8:D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workbookViewId="0">
      <selection activeCell="C9" sqref="C9:I9"/>
    </sheetView>
  </sheetViews>
  <sheetFormatPr baseColWidth="10" defaultRowHeight="12.75" x14ac:dyDescent="0.2"/>
  <cols>
    <col min="1" max="1" width="5.28515625" style="15" customWidth="1"/>
    <col min="2" max="2" width="24.42578125" style="15" customWidth="1"/>
    <col min="3" max="3" width="19.140625" style="15" customWidth="1"/>
    <col min="4" max="4" width="16.140625" style="15" customWidth="1"/>
    <col min="5" max="5" width="12.5703125" style="15" customWidth="1"/>
    <col min="6" max="7" width="8.85546875" style="15" customWidth="1"/>
    <col min="8" max="8" width="11.42578125" style="15"/>
    <col min="9" max="9" width="12.85546875" style="15" customWidth="1"/>
    <col min="10" max="10" width="13.85546875" style="15" customWidth="1"/>
    <col min="11" max="11" width="8.28515625" style="15" customWidth="1"/>
    <col min="12" max="12" width="21.140625" style="15" customWidth="1"/>
    <col min="13" max="16384" width="11.42578125" style="15"/>
  </cols>
  <sheetData>
    <row r="1" spans="1:11" ht="12.75" customHeight="1" x14ac:dyDescent="0.2">
      <c r="A1" s="264"/>
      <c r="B1" s="265"/>
      <c r="C1" s="270" t="s">
        <v>175</v>
      </c>
      <c r="D1" s="270"/>
      <c r="E1" s="270"/>
      <c r="F1" s="270"/>
      <c r="G1" s="270"/>
      <c r="H1" s="270"/>
      <c r="I1" s="236" t="s">
        <v>164</v>
      </c>
      <c r="J1" s="237"/>
    </row>
    <row r="2" spans="1:11" ht="12.75" customHeight="1" x14ac:dyDescent="0.2">
      <c r="A2" s="266"/>
      <c r="B2" s="267"/>
      <c r="C2" s="271"/>
      <c r="D2" s="271"/>
      <c r="E2" s="271"/>
      <c r="F2" s="271"/>
      <c r="G2" s="271"/>
      <c r="H2" s="271"/>
      <c r="I2" s="238" t="s">
        <v>165</v>
      </c>
      <c r="J2" s="239"/>
    </row>
    <row r="3" spans="1:11" ht="12.75" customHeight="1" x14ac:dyDescent="0.2">
      <c r="A3" s="266"/>
      <c r="B3" s="267"/>
      <c r="C3" s="271"/>
      <c r="D3" s="271"/>
      <c r="E3" s="271"/>
      <c r="F3" s="271"/>
      <c r="G3" s="271"/>
      <c r="H3" s="271"/>
      <c r="I3" s="238" t="s">
        <v>166</v>
      </c>
      <c r="J3" s="239"/>
    </row>
    <row r="4" spans="1:11" ht="12.75" customHeight="1" x14ac:dyDescent="0.2">
      <c r="A4" s="266"/>
      <c r="B4" s="267"/>
      <c r="C4" s="271"/>
      <c r="D4" s="271"/>
      <c r="E4" s="271"/>
      <c r="F4" s="271"/>
      <c r="G4" s="271"/>
      <c r="H4" s="271"/>
      <c r="I4" s="238" t="s">
        <v>177</v>
      </c>
      <c r="J4" s="239"/>
    </row>
    <row r="5" spans="1:11" x14ac:dyDescent="0.2">
      <c r="A5" s="266"/>
      <c r="B5" s="267"/>
      <c r="C5" s="271"/>
      <c r="D5" s="271"/>
      <c r="E5" s="271"/>
      <c r="F5" s="271"/>
      <c r="G5" s="271"/>
      <c r="H5" s="271"/>
      <c r="I5" s="240" t="s">
        <v>150</v>
      </c>
      <c r="J5" s="241"/>
    </row>
    <row r="6" spans="1:11" ht="18" customHeight="1" x14ac:dyDescent="0.2">
      <c r="A6" s="266"/>
      <c r="B6" s="267"/>
      <c r="C6" s="242" t="s">
        <v>167</v>
      </c>
      <c r="D6" s="242"/>
      <c r="E6" s="242" t="s">
        <v>168</v>
      </c>
      <c r="F6" s="242"/>
      <c r="G6" s="242"/>
      <c r="H6" s="242"/>
      <c r="I6" s="242" t="s">
        <v>169</v>
      </c>
      <c r="J6" s="243"/>
    </row>
    <row r="7" spans="1:11" ht="15.75" customHeight="1" x14ac:dyDescent="0.2">
      <c r="A7" s="266"/>
      <c r="B7" s="267"/>
      <c r="C7" s="242" t="s">
        <v>170</v>
      </c>
      <c r="D7" s="242"/>
      <c r="E7" s="242" t="s">
        <v>171</v>
      </c>
      <c r="F7" s="242"/>
      <c r="G7" s="242"/>
      <c r="H7" s="242"/>
      <c r="I7" s="242" t="s">
        <v>173</v>
      </c>
      <c r="J7" s="243"/>
    </row>
    <row r="8" spans="1:11" ht="15.75" customHeight="1" x14ac:dyDescent="0.2">
      <c r="A8" s="268"/>
      <c r="B8" s="269"/>
      <c r="C8" s="272"/>
      <c r="D8" s="272"/>
      <c r="E8" s="272" t="s">
        <v>172</v>
      </c>
      <c r="F8" s="272"/>
      <c r="G8" s="272"/>
      <c r="H8" s="272"/>
      <c r="I8" s="272" t="s">
        <v>174</v>
      </c>
      <c r="J8" s="273"/>
    </row>
    <row r="9" spans="1:11" ht="15.75" customHeight="1" x14ac:dyDescent="0.3">
      <c r="A9" s="277" t="s">
        <v>7</v>
      </c>
      <c r="B9" s="277"/>
      <c r="C9" s="215" t="s">
        <v>188</v>
      </c>
      <c r="D9" s="216"/>
      <c r="E9" s="216"/>
      <c r="F9" s="216"/>
      <c r="G9" s="216"/>
      <c r="H9" s="217" t="s">
        <v>117</v>
      </c>
      <c r="I9" s="218" t="s">
        <v>189</v>
      </c>
      <c r="J9" s="197">
        <f>'POA-01'!I10</f>
        <v>0</v>
      </c>
      <c r="K9" s="86"/>
    </row>
    <row r="10" spans="1:11" ht="16.5" x14ac:dyDescent="0.3">
      <c r="A10" s="284" t="s">
        <v>8</v>
      </c>
      <c r="B10" s="284"/>
      <c r="C10" s="192">
        <f>'POA-01'!C10</f>
        <v>200000000</v>
      </c>
      <c r="D10" s="87"/>
      <c r="E10" s="87"/>
      <c r="F10" s="87"/>
      <c r="G10" s="87"/>
      <c r="H10" s="87"/>
      <c r="I10" s="87"/>
      <c r="J10" s="75"/>
    </row>
    <row r="11" spans="1:11" ht="16.5" x14ac:dyDescent="0.3">
      <c r="A11" s="284" t="s">
        <v>154</v>
      </c>
      <c r="B11" s="284"/>
      <c r="C11" s="69">
        <f>'POA-01'!D11</f>
        <v>0</v>
      </c>
      <c r="D11" s="87"/>
      <c r="E11" s="87"/>
      <c r="F11" s="87"/>
      <c r="G11" s="87"/>
      <c r="H11" s="87"/>
      <c r="I11" s="87"/>
      <c r="J11" s="75"/>
    </row>
    <row r="12" spans="1:11" ht="16.5" x14ac:dyDescent="0.3">
      <c r="A12" s="284" t="s">
        <v>152</v>
      </c>
      <c r="B12" s="284"/>
      <c r="C12" s="193">
        <f>C10</f>
        <v>200000000</v>
      </c>
      <c r="D12" s="87"/>
      <c r="E12" s="87"/>
      <c r="F12" s="87"/>
      <c r="G12" s="87"/>
      <c r="H12" s="87"/>
      <c r="I12" s="87"/>
      <c r="J12" s="75"/>
    </row>
    <row r="13" spans="1:11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</row>
    <row r="14" spans="1:11" ht="14.25" thickBot="1" x14ac:dyDescent="0.3">
      <c r="A14" s="88" t="s">
        <v>20</v>
      </c>
      <c r="B14" s="88"/>
      <c r="C14" s="88"/>
      <c r="D14" s="88"/>
      <c r="E14" s="88"/>
      <c r="F14" s="88"/>
      <c r="G14" s="88"/>
      <c r="H14" s="88"/>
      <c r="I14" s="88"/>
      <c r="J14" s="89" t="s">
        <v>21</v>
      </c>
    </row>
    <row r="15" spans="1:11" x14ac:dyDescent="0.2">
      <c r="A15" s="285" t="s">
        <v>49</v>
      </c>
      <c r="B15" s="274" t="s">
        <v>14</v>
      </c>
      <c r="C15" s="274" t="s">
        <v>15</v>
      </c>
      <c r="D15" s="274" t="s">
        <v>16</v>
      </c>
      <c r="E15" s="274" t="s">
        <v>0</v>
      </c>
      <c r="F15" s="274"/>
      <c r="G15" s="274"/>
      <c r="H15" s="274"/>
      <c r="I15" s="279" t="s">
        <v>25</v>
      </c>
      <c r="J15" s="281" t="s">
        <v>18</v>
      </c>
    </row>
    <row r="16" spans="1:11" ht="18" x14ac:dyDescent="0.2">
      <c r="A16" s="286"/>
      <c r="B16" s="283"/>
      <c r="C16" s="283"/>
      <c r="D16" s="283"/>
      <c r="E16" s="195" t="s">
        <v>2</v>
      </c>
      <c r="F16" s="195" t="s">
        <v>4</v>
      </c>
      <c r="G16" s="195" t="s">
        <v>5</v>
      </c>
      <c r="H16" s="195" t="s">
        <v>24</v>
      </c>
      <c r="I16" s="280"/>
      <c r="J16" s="282"/>
    </row>
    <row r="17" spans="1:10" x14ac:dyDescent="0.2">
      <c r="A17" s="278" t="s">
        <v>22</v>
      </c>
      <c r="B17" s="278"/>
      <c r="C17" s="278"/>
      <c r="D17" s="278"/>
      <c r="E17" s="278"/>
      <c r="F17" s="278"/>
      <c r="G17" s="278"/>
      <c r="H17" s="278"/>
      <c r="I17" s="278"/>
      <c r="J17" s="278"/>
    </row>
    <row r="18" spans="1:10" x14ac:dyDescent="0.2">
      <c r="A18" s="17"/>
      <c r="B18" s="17"/>
      <c r="C18" s="17"/>
      <c r="D18" s="17"/>
      <c r="E18" s="53"/>
      <c r="F18" s="53"/>
      <c r="G18" s="54"/>
      <c r="H18" s="1"/>
      <c r="I18" s="55"/>
      <c r="J18" s="90"/>
    </row>
    <row r="19" spans="1:10" x14ac:dyDescent="0.2">
      <c r="A19" s="17"/>
      <c r="B19" s="17"/>
      <c r="C19" s="17"/>
      <c r="D19" s="17"/>
      <c r="E19" s="53"/>
      <c r="F19" s="53"/>
      <c r="G19" s="54"/>
      <c r="H19" s="1"/>
      <c r="I19" s="55"/>
      <c r="J19" s="90"/>
    </row>
    <row r="20" spans="1:10" x14ac:dyDescent="0.2">
      <c r="A20" s="17"/>
      <c r="B20" s="17"/>
      <c r="C20" s="17"/>
      <c r="D20" s="17"/>
      <c r="E20" s="17"/>
      <c r="F20" s="53"/>
      <c r="G20" s="54"/>
      <c r="H20" s="1"/>
      <c r="I20" s="55"/>
      <c r="J20" s="90">
        <f t="shared" ref="J20:J26" si="0">+G20*I20</f>
        <v>0</v>
      </c>
    </row>
    <row r="21" spans="1:10" x14ac:dyDescent="0.2">
      <c r="A21" s="17"/>
      <c r="B21" s="17"/>
      <c r="C21" s="17"/>
      <c r="D21" s="17"/>
      <c r="E21" s="17"/>
      <c r="F21" s="53"/>
      <c r="G21" s="54"/>
      <c r="H21" s="1"/>
      <c r="I21" s="55"/>
      <c r="J21" s="90">
        <f t="shared" si="0"/>
        <v>0</v>
      </c>
    </row>
    <row r="22" spans="1:10" x14ac:dyDescent="0.2">
      <c r="A22" s="17"/>
      <c r="B22" s="17"/>
      <c r="C22" s="17"/>
      <c r="D22" s="17"/>
      <c r="E22" s="17"/>
      <c r="F22" s="53"/>
      <c r="G22" s="54"/>
      <c r="H22" s="1"/>
      <c r="I22" s="55"/>
      <c r="J22" s="90">
        <f t="shared" si="0"/>
        <v>0</v>
      </c>
    </row>
    <row r="23" spans="1:10" x14ac:dyDescent="0.2">
      <c r="A23" s="17"/>
      <c r="B23" s="17"/>
      <c r="C23" s="17"/>
      <c r="D23" s="17"/>
      <c r="E23" s="17"/>
      <c r="F23" s="53"/>
      <c r="G23" s="54"/>
      <c r="H23" s="1"/>
      <c r="I23" s="55"/>
      <c r="J23" s="90">
        <f t="shared" si="0"/>
        <v>0</v>
      </c>
    </row>
    <row r="24" spans="1:10" x14ac:dyDescent="0.2">
      <c r="A24" s="1"/>
      <c r="B24" s="2"/>
      <c r="C24" s="2"/>
      <c r="D24" s="2"/>
      <c r="E24" s="2"/>
      <c r="F24" s="53"/>
      <c r="G24" s="54"/>
      <c r="H24" s="1"/>
      <c r="I24" s="55"/>
      <c r="J24" s="90">
        <f t="shared" si="0"/>
        <v>0</v>
      </c>
    </row>
    <row r="25" spans="1:10" x14ac:dyDescent="0.2">
      <c r="A25" s="1"/>
      <c r="B25" s="2"/>
      <c r="C25" s="2"/>
      <c r="D25" s="2"/>
      <c r="E25" s="2"/>
      <c r="F25" s="53"/>
      <c r="G25" s="54"/>
      <c r="H25" s="1"/>
      <c r="I25" s="55"/>
      <c r="J25" s="90">
        <f t="shared" si="0"/>
        <v>0</v>
      </c>
    </row>
    <row r="26" spans="1:10" x14ac:dyDescent="0.2">
      <c r="A26" s="1"/>
      <c r="B26" s="2"/>
      <c r="C26" s="2"/>
      <c r="D26" s="2"/>
      <c r="E26" s="2"/>
      <c r="F26" s="53"/>
      <c r="G26" s="54"/>
      <c r="H26" s="1"/>
      <c r="I26" s="55"/>
      <c r="J26" s="90">
        <f t="shared" si="0"/>
        <v>0</v>
      </c>
    </row>
    <row r="27" spans="1:10" ht="12.75" customHeight="1" x14ac:dyDescent="0.2">
      <c r="A27" s="275" t="s">
        <v>23</v>
      </c>
      <c r="B27" s="275"/>
      <c r="C27" s="275"/>
      <c r="D27" s="275"/>
      <c r="E27" s="275"/>
      <c r="F27" s="275"/>
      <c r="G27" s="275"/>
      <c r="H27" s="276"/>
      <c r="I27" s="3" t="s">
        <v>118</v>
      </c>
      <c r="J27" s="91">
        <f>SUM(J18:J26)</f>
        <v>0</v>
      </c>
    </row>
    <row r="28" spans="1:10" x14ac:dyDescent="0.2">
      <c r="A28" s="1"/>
      <c r="B28" s="2"/>
      <c r="C28" s="2"/>
      <c r="D28" s="17"/>
      <c r="E28" s="3"/>
      <c r="F28" s="3"/>
      <c r="G28" s="3"/>
      <c r="H28" s="1"/>
      <c r="I28" s="3"/>
      <c r="J28" s="92"/>
    </row>
    <row r="29" spans="1:10" x14ac:dyDescent="0.2">
      <c r="A29" s="1"/>
      <c r="B29" s="2"/>
      <c r="C29" s="2"/>
      <c r="D29" s="17"/>
      <c r="E29" s="3"/>
      <c r="F29" s="3"/>
      <c r="G29" s="3"/>
      <c r="H29" s="1"/>
      <c r="I29" s="3"/>
      <c r="J29" s="92"/>
    </row>
    <row r="30" spans="1:10" x14ac:dyDescent="0.2">
      <c r="A30" s="194"/>
      <c r="B30" s="194"/>
      <c r="C30" s="16"/>
      <c r="D30" s="17"/>
      <c r="E30" s="3"/>
      <c r="F30" s="3"/>
      <c r="G30" s="3"/>
      <c r="H30" s="1"/>
      <c r="I30" s="3"/>
      <c r="J30" s="92"/>
    </row>
    <row r="31" spans="1:10" x14ac:dyDescent="0.2">
      <c r="A31" s="1"/>
      <c r="B31" s="2"/>
      <c r="C31" s="2"/>
      <c r="D31" s="17"/>
      <c r="E31" s="3"/>
      <c r="F31" s="3"/>
      <c r="G31" s="3"/>
      <c r="H31" s="1"/>
      <c r="I31" s="3"/>
      <c r="J31" s="92"/>
    </row>
    <row r="32" spans="1:10" x14ac:dyDescent="0.2">
      <c r="A32" s="1"/>
      <c r="B32" s="2"/>
      <c r="C32" s="2"/>
      <c r="D32" s="17"/>
      <c r="E32" s="2"/>
      <c r="F32" s="2"/>
      <c r="G32" s="2"/>
      <c r="H32" s="1"/>
      <c r="I32" s="2"/>
      <c r="J32" s="92"/>
    </row>
    <row r="33" spans="1:10" x14ac:dyDescent="0.2">
      <c r="A33" s="56"/>
      <c r="B33" s="12"/>
      <c r="C33" s="12"/>
      <c r="D33" s="57"/>
      <c r="E33" s="12"/>
      <c r="F33" s="12"/>
      <c r="G33" s="12"/>
      <c r="H33" s="56"/>
      <c r="I33" s="3" t="s">
        <v>118</v>
      </c>
      <c r="J33" s="93">
        <f>SUM(J28:J32)</f>
        <v>0</v>
      </c>
    </row>
    <row r="34" spans="1:10" x14ac:dyDescent="0.2">
      <c r="A34" s="58"/>
      <c r="B34" s="59"/>
      <c r="C34" s="59"/>
      <c r="D34" s="59"/>
      <c r="E34" s="59"/>
      <c r="F34" s="59"/>
      <c r="G34" s="59"/>
      <c r="H34" s="59"/>
      <c r="I34" s="58"/>
      <c r="J34" s="58"/>
    </row>
    <row r="35" spans="1:10" x14ac:dyDescent="0.2">
      <c r="A35" s="58"/>
      <c r="B35" s="58"/>
      <c r="C35" s="58"/>
      <c r="D35" s="58"/>
      <c r="E35" s="58"/>
      <c r="F35" s="58"/>
      <c r="G35" s="58"/>
      <c r="H35" s="58"/>
      <c r="I35" s="60" t="s">
        <v>31</v>
      </c>
      <c r="J35" s="94">
        <f>+J27+J33</f>
        <v>0</v>
      </c>
    </row>
  </sheetData>
  <mergeCells count="29">
    <mergeCell ref="A15:A16"/>
    <mergeCell ref="B15:B16"/>
    <mergeCell ref="C15:C16"/>
    <mergeCell ref="A10:B10"/>
    <mergeCell ref="A12:B12"/>
    <mergeCell ref="E15:H15"/>
    <mergeCell ref="A27:H27"/>
    <mergeCell ref="I1:J1"/>
    <mergeCell ref="I2:J2"/>
    <mergeCell ref="I3:J3"/>
    <mergeCell ref="I4:J4"/>
    <mergeCell ref="I5:J5"/>
    <mergeCell ref="C6:D6"/>
    <mergeCell ref="I7:J7"/>
    <mergeCell ref="A9:B9"/>
    <mergeCell ref="A17:J17"/>
    <mergeCell ref="I15:I16"/>
    <mergeCell ref="J15:J16"/>
    <mergeCell ref="D15:D16"/>
    <mergeCell ref="A11:B11"/>
    <mergeCell ref="A1:B8"/>
    <mergeCell ref="C1:H5"/>
    <mergeCell ref="C8:D8"/>
    <mergeCell ref="E8:H8"/>
    <mergeCell ref="I8:J8"/>
    <mergeCell ref="E6:H6"/>
    <mergeCell ref="I6:J6"/>
    <mergeCell ref="C7:D7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workbookViewId="0">
      <selection activeCell="E13" sqref="E13"/>
    </sheetView>
  </sheetViews>
  <sheetFormatPr baseColWidth="10" defaultRowHeight="12.75" x14ac:dyDescent="0.2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 x14ac:dyDescent="0.2">
      <c r="A1" s="264"/>
      <c r="B1" s="265"/>
      <c r="C1" s="270" t="s">
        <v>175</v>
      </c>
      <c r="D1" s="270"/>
      <c r="E1" s="270"/>
      <c r="F1" s="270"/>
      <c r="G1" s="270"/>
      <c r="H1" s="270"/>
      <c r="I1" s="236" t="s">
        <v>164</v>
      </c>
      <c r="J1" s="237"/>
      <c r="K1" s="95"/>
    </row>
    <row r="2" spans="1:11" ht="16.5" customHeight="1" x14ac:dyDescent="0.2">
      <c r="A2" s="266"/>
      <c r="B2" s="267"/>
      <c r="C2" s="271"/>
      <c r="D2" s="271"/>
      <c r="E2" s="271"/>
      <c r="F2" s="271"/>
      <c r="G2" s="271"/>
      <c r="H2" s="271"/>
      <c r="I2" s="238" t="s">
        <v>165</v>
      </c>
      <c r="J2" s="239"/>
      <c r="K2" s="95"/>
    </row>
    <row r="3" spans="1:11" ht="15.75" customHeight="1" x14ac:dyDescent="0.2">
      <c r="A3" s="266"/>
      <c r="B3" s="267"/>
      <c r="C3" s="271"/>
      <c r="D3" s="271"/>
      <c r="E3" s="271"/>
      <c r="F3" s="271"/>
      <c r="G3" s="271"/>
      <c r="H3" s="271"/>
      <c r="I3" s="238" t="s">
        <v>166</v>
      </c>
      <c r="J3" s="239"/>
      <c r="K3" s="95"/>
    </row>
    <row r="4" spans="1:11" ht="15.75" customHeight="1" x14ac:dyDescent="0.2">
      <c r="A4" s="266"/>
      <c r="B4" s="267"/>
      <c r="C4" s="271"/>
      <c r="D4" s="271"/>
      <c r="E4" s="271"/>
      <c r="F4" s="271"/>
      <c r="G4" s="271"/>
      <c r="H4" s="271"/>
      <c r="I4" s="238" t="s">
        <v>177</v>
      </c>
      <c r="J4" s="239"/>
      <c r="K4" s="95"/>
    </row>
    <row r="5" spans="1:11" x14ac:dyDescent="0.2">
      <c r="A5" s="266"/>
      <c r="B5" s="267"/>
      <c r="C5" s="271"/>
      <c r="D5" s="271"/>
      <c r="E5" s="271"/>
      <c r="F5" s="271"/>
      <c r="G5" s="271"/>
      <c r="H5" s="271"/>
      <c r="I5" s="287" t="s">
        <v>150</v>
      </c>
      <c r="J5" s="288"/>
      <c r="K5" s="95"/>
    </row>
    <row r="6" spans="1:11" s="14" customFormat="1" ht="19.5" customHeight="1" x14ac:dyDescent="0.25">
      <c r="A6" s="266"/>
      <c r="B6" s="267"/>
      <c r="C6" s="242" t="s">
        <v>167</v>
      </c>
      <c r="D6" s="242"/>
      <c r="E6" s="242" t="s">
        <v>168</v>
      </c>
      <c r="F6" s="242"/>
      <c r="G6" s="242"/>
      <c r="H6" s="242"/>
      <c r="I6" s="242" t="s">
        <v>169</v>
      </c>
      <c r="J6" s="243"/>
      <c r="K6" s="96"/>
    </row>
    <row r="7" spans="1:11" ht="15" customHeight="1" x14ac:dyDescent="0.2">
      <c r="A7" s="266"/>
      <c r="B7" s="267"/>
      <c r="C7" s="242" t="s">
        <v>170</v>
      </c>
      <c r="D7" s="242"/>
      <c r="E7" s="242" t="s">
        <v>171</v>
      </c>
      <c r="F7" s="242"/>
      <c r="G7" s="242"/>
      <c r="H7" s="242"/>
      <c r="I7" s="242" t="s">
        <v>173</v>
      </c>
      <c r="J7" s="243"/>
      <c r="K7" s="97"/>
    </row>
    <row r="8" spans="1:11" ht="15" customHeight="1" x14ac:dyDescent="0.2">
      <c r="A8" s="268"/>
      <c r="B8" s="269"/>
      <c r="C8" s="272"/>
      <c r="D8" s="272"/>
      <c r="E8" s="272" t="s">
        <v>172</v>
      </c>
      <c r="F8" s="272"/>
      <c r="G8" s="272"/>
      <c r="H8" s="272"/>
      <c r="I8" s="272" t="s">
        <v>174</v>
      </c>
      <c r="J8" s="273"/>
      <c r="K8" s="97"/>
    </row>
    <row r="9" spans="1:11" s="6" customFormat="1" ht="15" customHeight="1" x14ac:dyDescent="0.25">
      <c r="A9" s="277" t="s">
        <v>7</v>
      </c>
      <c r="B9" s="277"/>
      <c r="C9" s="215" t="s">
        <v>188</v>
      </c>
      <c r="D9" s="216"/>
      <c r="E9" s="216"/>
      <c r="F9" s="216"/>
      <c r="G9" s="216"/>
      <c r="H9" s="217" t="s">
        <v>117</v>
      </c>
      <c r="I9" s="218" t="s">
        <v>189</v>
      </c>
      <c r="J9" s="73">
        <f>'POA-01'!I10</f>
        <v>0</v>
      </c>
      <c r="K9" s="7"/>
    </row>
    <row r="10" spans="1:11" s="6" customFormat="1" ht="15" customHeight="1" x14ac:dyDescent="0.2">
      <c r="A10" s="74"/>
      <c r="B10" s="74"/>
      <c r="C10" s="87"/>
      <c r="D10" s="87"/>
      <c r="E10" s="87"/>
      <c r="F10" s="87"/>
      <c r="G10" s="87"/>
      <c r="H10" s="87"/>
      <c r="I10" s="85"/>
      <c r="J10" s="85"/>
      <c r="K10" s="7"/>
    </row>
    <row r="11" spans="1:11" s="6" customFormat="1" ht="16.5" x14ac:dyDescent="0.3">
      <c r="A11" s="284" t="s">
        <v>8</v>
      </c>
      <c r="B11" s="284"/>
      <c r="C11" s="79">
        <v>200000000</v>
      </c>
      <c r="D11" s="79"/>
      <c r="E11" s="87"/>
      <c r="F11" s="87"/>
      <c r="G11" s="87"/>
      <c r="H11" s="87"/>
      <c r="I11" s="87"/>
      <c r="J11" s="87"/>
      <c r="K11" s="7"/>
    </row>
    <row r="12" spans="1:11" s="6" customFormat="1" ht="16.5" x14ac:dyDescent="0.3">
      <c r="A12" s="284" t="s">
        <v>154</v>
      </c>
      <c r="B12" s="284"/>
      <c r="C12" s="80"/>
      <c r="D12" s="80"/>
      <c r="E12" s="87"/>
      <c r="F12" s="87"/>
      <c r="G12" s="87"/>
      <c r="H12" s="87"/>
      <c r="I12" s="87"/>
      <c r="J12" s="87"/>
      <c r="K12" s="7"/>
    </row>
    <row r="13" spans="1:11" s="6" customFormat="1" ht="16.5" x14ac:dyDescent="0.3">
      <c r="A13" s="284" t="s">
        <v>152</v>
      </c>
      <c r="B13" s="284"/>
      <c r="C13" s="81">
        <v>200000000</v>
      </c>
      <c r="D13" s="81"/>
      <c r="E13" s="87"/>
      <c r="F13" s="87"/>
      <c r="G13" s="87"/>
      <c r="H13" s="87"/>
      <c r="I13" s="87"/>
      <c r="J13" s="87"/>
      <c r="K13" s="7"/>
    </row>
    <row r="14" spans="1:11" s="6" customFormat="1" ht="16.5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</row>
    <row r="15" spans="1:11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</row>
    <row r="16" spans="1:11" s="8" customFormat="1" ht="14.25" thickBot="1" x14ac:dyDescent="0.3">
      <c r="A16" s="88" t="s">
        <v>33</v>
      </c>
      <c r="B16" s="88"/>
      <c r="C16" s="88"/>
      <c r="D16" s="88"/>
      <c r="E16" s="88"/>
      <c r="F16" s="88"/>
      <c r="G16" s="88"/>
      <c r="H16" s="88"/>
      <c r="I16" s="88"/>
      <c r="J16" s="89" t="s">
        <v>34</v>
      </c>
    </row>
    <row r="17" spans="1:12" s="9" customFormat="1" ht="14.25" customHeight="1" x14ac:dyDescent="0.2">
      <c r="A17" s="295" t="s">
        <v>49</v>
      </c>
      <c r="B17" s="291" t="s">
        <v>28</v>
      </c>
      <c r="C17" s="291" t="s">
        <v>29</v>
      </c>
      <c r="D17" s="293" t="s">
        <v>162</v>
      </c>
      <c r="E17" s="293" t="s">
        <v>30</v>
      </c>
      <c r="F17" s="290" t="s">
        <v>26</v>
      </c>
      <c r="G17" s="290"/>
      <c r="H17" s="291" t="s">
        <v>27</v>
      </c>
      <c r="I17" s="291"/>
      <c r="J17" s="292" t="s">
        <v>38</v>
      </c>
    </row>
    <row r="18" spans="1:12" s="9" customFormat="1" ht="14.25" thickBot="1" x14ac:dyDescent="0.25">
      <c r="A18" s="263"/>
      <c r="B18" s="294"/>
      <c r="C18" s="294"/>
      <c r="D18" s="251"/>
      <c r="E18" s="251"/>
      <c r="F18" s="98" t="s">
        <v>17</v>
      </c>
      <c r="G18" s="98" t="s">
        <v>31</v>
      </c>
      <c r="H18" s="98" t="s">
        <v>32</v>
      </c>
      <c r="I18" s="98" t="s">
        <v>31</v>
      </c>
      <c r="J18" s="246"/>
    </row>
    <row r="19" spans="1:12" s="5" customFormat="1" ht="13.5" x14ac:dyDescent="0.15">
      <c r="A19" s="99">
        <v>1</v>
      </c>
      <c r="B19" s="100"/>
      <c r="C19" s="100"/>
      <c r="D19" s="100"/>
      <c r="E19" s="99"/>
      <c r="F19" s="101"/>
      <c r="G19" s="101"/>
      <c r="H19" s="110">
        <v>0</v>
      </c>
      <c r="I19" s="110">
        <f t="shared" ref="I19:I28" si="0">+G19*H19</f>
        <v>0</v>
      </c>
      <c r="J19" s="101"/>
      <c r="L19" s="19"/>
    </row>
    <row r="20" spans="1:12" s="5" customFormat="1" ht="13.5" x14ac:dyDescent="0.15">
      <c r="A20" s="102">
        <v>2</v>
      </c>
      <c r="B20" s="103"/>
      <c r="C20" s="103"/>
      <c r="D20" s="100"/>
      <c r="E20" s="99"/>
      <c r="F20" s="104"/>
      <c r="G20" s="104"/>
      <c r="H20" s="111">
        <v>0</v>
      </c>
      <c r="I20" s="111">
        <f t="shared" si="0"/>
        <v>0</v>
      </c>
      <c r="J20" s="101"/>
      <c r="L20" s="19"/>
    </row>
    <row r="21" spans="1:12" s="5" customFormat="1" ht="13.5" x14ac:dyDescent="0.15">
      <c r="A21" s="102">
        <v>3</v>
      </c>
      <c r="B21" s="103"/>
      <c r="C21" s="103"/>
      <c r="D21" s="100"/>
      <c r="E21" s="99"/>
      <c r="F21" s="104"/>
      <c r="G21" s="104"/>
      <c r="H21" s="111">
        <v>0</v>
      </c>
      <c r="I21" s="111">
        <f t="shared" si="0"/>
        <v>0</v>
      </c>
      <c r="J21" s="101"/>
    </row>
    <row r="22" spans="1:12" s="5" customFormat="1" ht="13.5" x14ac:dyDescent="0.15">
      <c r="A22" s="102">
        <v>4</v>
      </c>
      <c r="B22" s="103"/>
      <c r="C22" s="103"/>
      <c r="D22" s="100"/>
      <c r="E22" s="99"/>
      <c r="F22" s="104"/>
      <c r="G22" s="104"/>
      <c r="H22" s="111">
        <v>0</v>
      </c>
      <c r="I22" s="111">
        <f t="shared" si="0"/>
        <v>0</v>
      </c>
      <c r="J22" s="101"/>
      <c r="L22" s="19"/>
    </row>
    <row r="23" spans="1:12" s="5" customFormat="1" ht="13.5" x14ac:dyDescent="0.15">
      <c r="A23" s="102">
        <v>5</v>
      </c>
      <c r="B23" s="103"/>
      <c r="C23" s="103"/>
      <c r="D23" s="100"/>
      <c r="E23" s="99"/>
      <c r="F23" s="104"/>
      <c r="G23" s="104"/>
      <c r="H23" s="111">
        <v>0</v>
      </c>
      <c r="I23" s="111">
        <f t="shared" si="0"/>
        <v>0</v>
      </c>
      <c r="J23" s="101"/>
      <c r="L23" s="19"/>
    </row>
    <row r="24" spans="1:12" s="5" customFormat="1" ht="13.5" x14ac:dyDescent="0.15">
      <c r="A24" s="102">
        <v>6</v>
      </c>
      <c r="B24" s="103"/>
      <c r="C24" s="103"/>
      <c r="D24" s="100"/>
      <c r="E24" s="99"/>
      <c r="F24" s="104"/>
      <c r="G24" s="104"/>
      <c r="H24" s="111">
        <v>0</v>
      </c>
      <c r="I24" s="111">
        <f t="shared" si="0"/>
        <v>0</v>
      </c>
      <c r="J24" s="101"/>
      <c r="L24" s="19"/>
    </row>
    <row r="25" spans="1:12" s="5" customFormat="1" ht="13.5" x14ac:dyDescent="0.15">
      <c r="A25" s="102">
        <v>7</v>
      </c>
      <c r="B25" s="103"/>
      <c r="C25" s="103"/>
      <c r="D25" s="100"/>
      <c r="E25" s="99"/>
      <c r="F25" s="104"/>
      <c r="G25" s="104"/>
      <c r="H25" s="111">
        <v>0</v>
      </c>
      <c r="I25" s="111">
        <f t="shared" si="0"/>
        <v>0</v>
      </c>
      <c r="J25" s="101"/>
    </row>
    <row r="26" spans="1:12" s="5" customFormat="1" ht="13.5" x14ac:dyDescent="0.15">
      <c r="A26" s="102">
        <v>8</v>
      </c>
      <c r="B26" s="103"/>
      <c r="C26" s="103"/>
      <c r="D26" s="100"/>
      <c r="E26" s="99"/>
      <c r="F26" s="105"/>
      <c r="G26" s="104"/>
      <c r="H26" s="111">
        <v>0</v>
      </c>
      <c r="I26" s="111">
        <f t="shared" si="0"/>
        <v>0</v>
      </c>
      <c r="J26" s="101"/>
      <c r="L26" s="19"/>
    </row>
    <row r="27" spans="1:12" s="5" customFormat="1" ht="13.5" x14ac:dyDescent="0.15">
      <c r="A27" s="102">
        <v>9</v>
      </c>
      <c r="B27" s="103"/>
      <c r="C27" s="103"/>
      <c r="D27" s="100"/>
      <c r="E27" s="99"/>
      <c r="F27" s="105"/>
      <c r="G27" s="104"/>
      <c r="H27" s="111">
        <v>0</v>
      </c>
      <c r="I27" s="111">
        <f t="shared" si="0"/>
        <v>0</v>
      </c>
      <c r="J27" s="101"/>
      <c r="L27" s="19"/>
    </row>
    <row r="28" spans="1:12" s="5" customFormat="1" ht="13.5" x14ac:dyDescent="0.15">
      <c r="A28" s="102"/>
      <c r="B28" s="103"/>
      <c r="C28" s="103"/>
      <c r="D28" s="103"/>
      <c r="E28" s="106"/>
      <c r="F28" s="105"/>
      <c r="G28" s="105"/>
      <c r="H28" s="111">
        <v>0</v>
      </c>
      <c r="I28" s="111">
        <f t="shared" si="0"/>
        <v>0</v>
      </c>
      <c r="J28" s="105"/>
    </row>
    <row r="29" spans="1:12" s="5" customFormat="1" ht="13.5" x14ac:dyDescent="0.15">
      <c r="A29" s="289" t="s">
        <v>19</v>
      </c>
      <c r="B29" s="289"/>
      <c r="C29" s="108"/>
      <c r="D29" s="108"/>
      <c r="E29" s="107"/>
      <c r="F29" s="109"/>
      <c r="G29" s="109"/>
      <c r="H29" s="112">
        <v>0</v>
      </c>
      <c r="I29" s="112">
        <f>SUM(I19:I28)</f>
        <v>0</v>
      </c>
      <c r="J29" s="109"/>
      <c r="L29" s="19"/>
    </row>
    <row r="31" spans="1:12" x14ac:dyDescent="0.2">
      <c r="I31" s="64"/>
    </row>
  </sheetData>
  <mergeCells count="29">
    <mergeCell ref="J17:J18"/>
    <mergeCell ref="E17:E18"/>
    <mergeCell ref="B17:B18"/>
    <mergeCell ref="A17:A18"/>
    <mergeCell ref="C17:C18"/>
    <mergeCell ref="D17:D18"/>
    <mergeCell ref="E8:H8"/>
    <mergeCell ref="I8:J8"/>
    <mergeCell ref="C6:D6"/>
    <mergeCell ref="E6:H6"/>
    <mergeCell ref="I6:J6"/>
    <mergeCell ref="C7:D7"/>
    <mergeCell ref="E7:H7"/>
    <mergeCell ref="I5:J5"/>
    <mergeCell ref="A29:B29"/>
    <mergeCell ref="A11:B11"/>
    <mergeCell ref="F17:G17"/>
    <mergeCell ref="H17:I17"/>
    <mergeCell ref="A9:B9"/>
    <mergeCell ref="A13:B13"/>
    <mergeCell ref="A1:B8"/>
    <mergeCell ref="A12:B12"/>
    <mergeCell ref="C1:H5"/>
    <mergeCell ref="I1:J1"/>
    <mergeCell ref="I2:J2"/>
    <mergeCell ref="I7:J7"/>
    <mergeCell ref="I4:J4"/>
    <mergeCell ref="I3:J3"/>
    <mergeCell ref="C8:D8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>
      <selection activeCell="C9" sqref="C9:I9"/>
    </sheetView>
  </sheetViews>
  <sheetFormatPr baseColWidth="10" defaultRowHeight="12.75" x14ac:dyDescent="0.2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 x14ac:dyDescent="0.2">
      <c r="A1" s="264"/>
      <c r="B1" s="265"/>
      <c r="C1" s="270" t="s">
        <v>175</v>
      </c>
      <c r="D1" s="270"/>
      <c r="E1" s="270"/>
      <c r="F1" s="270"/>
      <c r="G1" s="270"/>
      <c r="H1" s="270"/>
      <c r="I1" s="236" t="s">
        <v>164</v>
      </c>
      <c r="J1" s="237"/>
    </row>
    <row r="2" spans="1:11" ht="15" customHeight="1" x14ac:dyDescent="0.2">
      <c r="A2" s="266"/>
      <c r="B2" s="267"/>
      <c r="C2" s="271"/>
      <c r="D2" s="271"/>
      <c r="E2" s="271"/>
      <c r="F2" s="271"/>
      <c r="G2" s="271"/>
      <c r="H2" s="271"/>
      <c r="I2" s="238" t="s">
        <v>165</v>
      </c>
      <c r="J2" s="239"/>
    </row>
    <row r="3" spans="1:11" ht="14.25" customHeight="1" x14ac:dyDescent="0.2">
      <c r="A3" s="266"/>
      <c r="B3" s="267"/>
      <c r="C3" s="271"/>
      <c r="D3" s="271"/>
      <c r="E3" s="271"/>
      <c r="F3" s="271"/>
      <c r="G3" s="271"/>
      <c r="H3" s="271"/>
      <c r="I3" s="238" t="s">
        <v>166</v>
      </c>
      <c r="J3" s="239"/>
    </row>
    <row r="4" spans="1:11" ht="14.25" customHeight="1" x14ac:dyDescent="0.2">
      <c r="A4" s="266"/>
      <c r="B4" s="267"/>
      <c r="C4" s="271"/>
      <c r="D4" s="271"/>
      <c r="E4" s="271"/>
      <c r="F4" s="271"/>
      <c r="G4" s="271"/>
      <c r="H4" s="271"/>
      <c r="I4" s="238" t="s">
        <v>177</v>
      </c>
      <c r="J4" s="239"/>
    </row>
    <row r="5" spans="1:11" ht="15" customHeight="1" x14ac:dyDescent="0.2">
      <c r="A5" s="266"/>
      <c r="B5" s="267"/>
      <c r="C5" s="271"/>
      <c r="D5" s="271"/>
      <c r="E5" s="271"/>
      <c r="F5" s="271"/>
      <c r="G5" s="271"/>
      <c r="H5" s="271"/>
      <c r="I5" s="287" t="s">
        <v>150</v>
      </c>
      <c r="J5" s="288"/>
    </row>
    <row r="6" spans="1:11" s="14" customFormat="1" ht="19.5" customHeight="1" x14ac:dyDescent="0.25">
      <c r="A6" s="266"/>
      <c r="B6" s="267"/>
      <c r="C6" s="242" t="s">
        <v>167</v>
      </c>
      <c r="D6" s="242"/>
      <c r="E6" s="242" t="s">
        <v>168</v>
      </c>
      <c r="F6" s="242"/>
      <c r="G6" s="242"/>
      <c r="H6" s="242"/>
      <c r="I6" s="242" t="s">
        <v>169</v>
      </c>
      <c r="J6" s="243"/>
      <c r="K6" s="13"/>
    </row>
    <row r="7" spans="1:11" s="6" customFormat="1" ht="14.25" customHeight="1" x14ac:dyDescent="0.2">
      <c r="A7" s="266"/>
      <c r="B7" s="267"/>
      <c r="C7" s="242" t="s">
        <v>170</v>
      </c>
      <c r="D7" s="242"/>
      <c r="E7" s="242" t="s">
        <v>171</v>
      </c>
      <c r="F7" s="242"/>
      <c r="G7" s="242"/>
      <c r="H7" s="242"/>
      <c r="I7" s="242" t="s">
        <v>173</v>
      </c>
      <c r="J7" s="243"/>
      <c r="K7" s="7"/>
    </row>
    <row r="8" spans="1:11" s="6" customFormat="1" ht="14.25" customHeight="1" x14ac:dyDescent="0.2">
      <c r="A8" s="268"/>
      <c r="B8" s="269"/>
      <c r="C8" s="272"/>
      <c r="D8" s="272"/>
      <c r="E8" s="272" t="s">
        <v>172</v>
      </c>
      <c r="F8" s="272"/>
      <c r="G8" s="272"/>
      <c r="H8" s="272"/>
      <c r="I8" s="272" t="s">
        <v>174</v>
      </c>
      <c r="J8" s="273"/>
      <c r="K8" s="7"/>
    </row>
    <row r="9" spans="1:11" s="6" customFormat="1" ht="15" customHeight="1" x14ac:dyDescent="0.25">
      <c r="A9" s="296" t="s">
        <v>155</v>
      </c>
      <c r="B9" s="296"/>
      <c r="C9" s="215" t="s">
        <v>188</v>
      </c>
      <c r="D9" s="216"/>
      <c r="E9" s="216"/>
      <c r="F9" s="216"/>
      <c r="G9" s="216"/>
      <c r="H9" s="217" t="s">
        <v>117</v>
      </c>
      <c r="I9" s="218" t="s">
        <v>189</v>
      </c>
      <c r="J9" s="87"/>
      <c r="K9" s="7"/>
    </row>
    <row r="10" spans="1:11" s="6" customFormat="1" ht="16.5" x14ac:dyDescent="0.3">
      <c r="A10" s="284" t="s">
        <v>8</v>
      </c>
      <c r="B10" s="284"/>
      <c r="C10" s="79">
        <f>'POA-01'!C10</f>
        <v>200000000</v>
      </c>
      <c r="D10" s="79"/>
      <c r="E10" s="87"/>
      <c r="F10" s="87"/>
      <c r="G10" s="87"/>
      <c r="H10" s="87"/>
      <c r="I10" s="87"/>
      <c r="J10" s="87"/>
      <c r="K10" s="7"/>
    </row>
    <row r="11" spans="1:11" s="6" customFormat="1" ht="16.5" x14ac:dyDescent="0.3">
      <c r="A11" s="284" t="s">
        <v>149</v>
      </c>
      <c r="B11" s="284"/>
      <c r="C11" s="78">
        <f>'POA-01'!D11</f>
        <v>0</v>
      </c>
      <c r="D11" s="78"/>
      <c r="E11" s="87"/>
      <c r="F11" s="87"/>
      <c r="G11" s="87"/>
      <c r="H11" s="87"/>
      <c r="I11" s="87"/>
      <c r="J11" s="87"/>
      <c r="K11" s="7"/>
    </row>
    <row r="12" spans="1:11" s="6" customFormat="1" ht="16.5" x14ac:dyDescent="0.3">
      <c r="A12" s="284" t="s">
        <v>9</v>
      </c>
      <c r="B12" s="284"/>
      <c r="C12" s="80">
        <f>C10</f>
        <v>200000000</v>
      </c>
      <c r="D12" s="80"/>
      <c r="E12" s="87"/>
      <c r="F12" s="87"/>
      <c r="G12" s="87"/>
      <c r="H12" s="87"/>
      <c r="I12" s="87"/>
      <c r="J12" s="87"/>
      <c r="K12" s="7"/>
    </row>
    <row r="13" spans="1:11" s="5" customFormat="1" ht="13.5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1" s="8" customFormat="1" ht="14.25" thickBot="1" x14ac:dyDescent="0.3">
      <c r="A14" s="114" t="s">
        <v>36</v>
      </c>
      <c r="B14" s="88"/>
      <c r="C14" s="88"/>
      <c r="D14" s="88"/>
      <c r="E14" s="88"/>
      <c r="F14" s="88"/>
      <c r="G14" s="88"/>
      <c r="H14" s="88"/>
      <c r="I14" s="89" t="s">
        <v>37</v>
      </c>
      <c r="J14" s="88"/>
    </row>
    <row r="15" spans="1:11" s="9" customFormat="1" ht="27.75" thickBot="1" x14ac:dyDescent="0.25">
      <c r="A15" s="115" t="s">
        <v>49</v>
      </c>
      <c r="B15" s="116" t="s">
        <v>35</v>
      </c>
      <c r="C15" s="116" t="s">
        <v>29</v>
      </c>
      <c r="D15" s="116" t="s">
        <v>163</v>
      </c>
      <c r="E15" s="117" t="s">
        <v>30</v>
      </c>
      <c r="F15" s="117" t="s">
        <v>26</v>
      </c>
      <c r="G15" s="117" t="s">
        <v>41</v>
      </c>
      <c r="H15" s="117" t="s">
        <v>40</v>
      </c>
      <c r="I15" s="118" t="s">
        <v>39</v>
      </c>
      <c r="J15" s="119"/>
    </row>
    <row r="16" spans="1:11" s="9" customFormat="1" ht="13.5" x14ac:dyDescent="0.2">
      <c r="A16" s="120">
        <v>1</v>
      </c>
      <c r="B16" s="121"/>
      <c r="C16" s="122"/>
      <c r="D16" s="122"/>
      <c r="E16" s="123"/>
      <c r="F16" s="124"/>
      <c r="G16" s="125"/>
      <c r="H16" s="123"/>
      <c r="I16" s="126"/>
      <c r="J16" s="127"/>
    </row>
    <row r="17" spans="1:10" s="9" customFormat="1" ht="13.5" x14ac:dyDescent="0.2">
      <c r="A17" s="70">
        <v>2</v>
      </c>
      <c r="B17" s="121"/>
      <c r="C17" s="128"/>
      <c r="D17" s="128"/>
      <c r="E17" s="125"/>
      <c r="F17" s="129"/>
      <c r="G17" s="125"/>
      <c r="H17" s="123"/>
      <c r="I17" s="126"/>
      <c r="J17" s="119"/>
    </row>
    <row r="18" spans="1:10" s="9" customFormat="1" ht="13.5" x14ac:dyDescent="0.2">
      <c r="A18" s="70">
        <v>3</v>
      </c>
      <c r="B18" s="130"/>
      <c r="C18" s="128"/>
      <c r="D18" s="128"/>
      <c r="E18" s="125"/>
      <c r="F18" s="129"/>
      <c r="G18" s="125"/>
      <c r="H18" s="123"/>
      <c r="I18" s="129"/>
      <c r="J18" s="119"/>
    </row>
    <row r="19" spans="1:10" s="9" customFormat="1" ht="13.5" x14ac:dyDescent="0.2">
      <c r="A19" s="70">
        <v>4</v>
      </c>
      <c r="B19" s="131"/>
      <c r="C19" s="128"/>
      <c r="D19" s="128"/>
      <c r="E19" s="125"/>
      <c r="F19" s="129"/>
      <c r="G19" s="132"/>
      <c r="H19" s="123"/>
      <c r="I19" s="133"/>
      <c r="J19" s="119"/>
    </row>
    <row r="20" spans="1:10" s="9" customFormat="1" ht="13.5" x14ac:dyDescent="0.2">
      <c r="A20" s="70">
        <v>5</v>
      </c>
      <c r="B20" s="134"/>
      <c r="C20" s="128"/>
      <c r="D20" s="128"/>
      <c r="E20" s="125"/>
      <c r="F20" s="129"/>
      <c r="G20" s="135"/>
      <c r="H20" s="123"/>
      <c r="I20" s="133"/>
      <c r="J20" s="119"/>
    </row>
    <row r="21" spans="1:10" s="9" customFormat="1" ht="13.5" x14ac:dyDescent="0.2">
      <c r="A21" s="70">
        <v>6</v>
      </c>
      <c r="B21" s="134"/>
      <c r="C21" s="128"/>
      <c r="D21" s="128"/>
      <c r="E21" s="125"/>
      <c r="F21" s="129"/>
      <c r="G21" s="136"/>
      <c r="H21" s="125"/>
      <c r="I21" s="133"/>
      <c r="J21" s="119"/>
    </row>
    <row r="22" spans="1:10" s="9" customFormat="1" ht="13.5" x14ac:dyDescent="0.2">
      <c r="A22" s="70">
        <v>7</v>
      </c>
      <c r="B22" s="71"/>
      <c r="C22" s="128"/>
      <c r="D22" s="128"/>
      <c r="E22" s="125"/>
      <c r="F22" s="129"/>
      <c r="G22" s="136"/>
      <c r="H22" s="125"/>
      <c r="I22" s="133"/>
      <c r="J22" s="119"/>
    </row>
    <row r="23" spans="1:10" s="5" customFormat="1" ht="13.5" x14ac:dyDescent="0.25">
      <c r="A23" s="106"/>
      <c r="B23" s="103"/>
      <c r="C23" s="137"/>
      <c r="D23" s="137"/>
      <c r="E23" s="105"/>
      <c r="F23" s="105"/>
      <c r="G23" s="105"/>
      <c r="H23" s="105"/>
      <c r="I23" s="105"/>
      <c r="J23" s="113"/>
    </row>
    <row r="24" spans="1:10" s="5" customFormat="1" ht="13.5" x14ac:dyDescent="0.25">
      <c r="A24" s="138"/>
      <c r="B24" s="138"/>
      <c r="C24" s="138"/>
      <c r="D24" s="138"/>
      <c r="E24" s="139"/>
      <c r="F24" s="139"/>
      <c r="G24" s="109" t="s">
        <v>31</v>
      </c>
      <c r="H24" s="109">
        <f>SUM(H16:H23)</f>
        <v>0</v>
      </c>
      <c r="I24" s="109"/>
      <c r="J24" s="113"/>
    </row>
    <row r="25" spans="1:10" s="5" customFormat="1" ht="11.25" x14ac:dyDescent="0.15">
      <c r="E25" s="19"/>
      <c r="F25" s="19"/>
      <c r="G25" s="19"/>
      <c r="H25" s="19"/>
      <c r="I25" s="19"/>
    </row>
    <row r="26" spans="1:10" s="5" customFormat="1" ht="11.25" x14ac:dyDescent="0.15"/>
    <row r="27" spans="1:10" s="5" customFormat="1" ht="11.25" x14ac:dyDescent="0.15"/>
    <row r="28" spans="1:10" s="5" customFormat="1" ht="11.25" x14ac:dyDescent="0.15">
      <c r="H28" s="61"/>
    </row>
    <row r="29" spans="1:10" s="5" customFormat="1" ht="11.25" x14ac:dyDescent="0.15"/>
  </sheetData>
  <mergeCells count="20">
    <mergeCell ref="A11:B11"/>
    <mergeCell ref="A12:B12"/>
    <mergeCell ref="A9:B9"/>
    <mergeCell ref="A10:B10"/>
    <mergeCell ref="C7:D7"/>
    <mergeCell ref="I7:J7"/>
    <mergeCell ref="A1:B8"/>
    <mergeCell ref="C1:H5"/>
    <mergeCell ref="C8:D8"/>
    <mergeCell ref="E8:H8"/>
    <mergeCell ref="I8:J8"/>
    <mergeCell ref="C6:D6"/>
    <mergeCell ref="I1:J1"/>
    <mergeCell ref="I2:J2"/>
    <mergeCell ref="I3:J3"/>
    <mergeCell ref="I4:J4"/>
    <mergeCell ref="I5:J5"/>
    <mergeCell ref="I6:J6"/>
    <mergeCell ref="E6:H6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4"/>
  <sheetViews>
    <sheetView showGridLines="0" topLeftCell="A16" workbookViewId="0">
      <selection activeCell="C26" sqref="C26"/>
    </sheetView>
  </sheetViews>
  <sheetFormatPr baseColWidth="10" defaultRowHeight="12.75" x14ac:dyDescent="0.2"/>
  <cols>
    <col min="1" max="1" width="4" style="4" customWidth="1"/>
    <col min="2" max="2" width="21.5703125" style="4" customWidth="1"/>
    <col min="3" max="3" width="12.140625" style="4" customWidth="1"/>
    <col min="4" max="5" width="7.28515625" style="4" customWidth="1"/>
    <col min="6" max="6" width="8.28515625" style="4" customWidth="1"/>
    <col min="7" max="7" width="14.5703125" style="4" customWidth="1"/>
    <col min="8" max="8" width="14" style="4" customWidth="1"/>
    <col min="9" max="9" width="8.85546875" style="4" customWidth="1"/>
    <col min="10" max="10" width="1.85546875" style="4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 x14ac:dyDescent="0.15">
      <c r="A1" s="264"/>
      <c r="B1" s="265"/>
      <c r="C1" s="270" t="s">
        <v>175</v>
      </c>
      <c r="D1" s="270"/>
      <c r="E1" s="270"/>
      <c r="F1" s="270"/>
      <c r="G1" s="270"/>
      <c r="H1" s="270"/>
      <c r="I1" s="236" t="s">
        <v>164</v>
      </c>
      <c r="J1" s="237"/>
    </row>
    <row r="2" spans="1:10" s="5" customFormat="1" ht="13.5" customHeight="1" x14ac:dyDescent="0.15">
      <c r="A2" s="266"/>
      <c r="B2" s="267"/>
      <c r="C2" s="271"/>
      <c r="D2" s="271"/>
      <c r="E2" s="271"/>
      <c r="F2" s="271"/>
      <c r="G2" s="271"/>
      <c r="H2" s="271"/>
      <c r="I2" s="238" t="s">
        <v>165</v>
      </c>
      <c r="J2" s="239"/>
    </row>
    <row r="3" spans="1:10" s="5" customFormat="1" ht="13.5" customHeight="1" x14ac:dyDescent="0.15">
      <c r="A3" s="266"/>
      <c r="B3" s="267"/>
      <c r="C3" s="271"/>
      <c r="D3" s="271"/>
      <c r="E3" s="271"/>
      <c r="F3" s="271"/>
      <c r="G3" s="271"/>
      <c r="H3" s="271"/>
      <c r="I3" s="238" t="s">
        <v>166</v>
      </c>
      <c r="J3" s="239"/>
    </row>
    <row r="4" spans="1:10" s="5" customFormat="1" ht="13.5" customHeight="1" x14ac:dyDescent="0.15">
      <c r="A4" s="266"/>
      <c r="B4" s="267"/>
      <c r="C4" s="271"/>
      <c r="D4" s="271"/>
      <c r="E4" s="271"/>
      <c r="F4" s="271"/>
      <c r="G4" s="271"/>
      <c r="H4" s="271"/>
      <c r="I4" s="238" t="s">
        <v>177</v>
      </c>
      <c r="J4" s="239"/>
    </row>
    <row r="5" spans="1:10" s="5" customFormat="1" ht="12.75" customHeight="1" x14ac:dyDescent="0.15">
      <c r="A5" s="266"/>
      <c r="B5" s="267"/>
      <c r="C5" s="271"/>
      <c r="D5" s="271"/>
      <c r="E5" s="271"/>
      <c r="F5" s="271"/>
      <c r="G5" s="271"/>
      <c r="H5" s="271"/>
      <c r="I5" s="240" t="s">
        <v>150</v>
      </c>
      <c r="J5" s="241"/>
    </row>
    <row r="6" spans="1:10" s="5" customFormat="1" ht="15.75" customHeight="1" x14ac:dyDescent="0.15">
      <c r="A6" s="266"/>
      <c r="B6" s="267"/>
      <c r="C6" s="242" t="s">
        <v>167</v>
      </c>
      <c r="D6" s="242"/>
      <c r="E6" s="242" t="s">
        <v>168</v>
      </c>
      <c r="F6" s="242"/>
      <c r="G6" s="242"/>
      <c r="H6" s="242"/>
      <c r="I6" s="242" t="s">
        <v>169</v>
      </c>
      <c r="J6" s="243"/>
    </row>
    <row r="7" spans="1:10" s="5" customFormat="1" ht="17.25" customHeight="1" x14ac:dyDescent="0.15">
      <c r="A7" s="266"/>
      <c r="B7" s="267"/>
      <c r="C7" s="297" t="s">
        <v>170</v>
      </c>
      <c r="D7" s="297"/>
      <c r="E7" s="242" t="s">
        <v>171</v>
      </c>
      <c r="F7" s="242"/>
      <c r="G7" s="242"/>
      <c r="H7" s="242"/>
      <c r="I7" s="242" t="s">
        <v>173</v>
      </c>
      <c r="J7" s="243"/>
    </row>
    <row r="8" spans="1:10" s="5" customFormat="1" ht="17.25" customHeight="1" x14ac:dyDescent="0.15">
      <c r="A8" s="268"/>
      <c r="B8" s="269"/>
      <c r="C8" s="298"/>
      <c r="D8" s="298"/>
      <c r="E8" s="272" t="s">
        <v>172</v>
      </c>
      <c r="F8" s="272"/>
      <c r="G8" s="272"/>
      <c r="H8" s="272"/>
      <c r="I8" s="272" t="s">
        <v>174</v>
      </c>
      <c r="J8" s="273"/>
    </row>
    <row r="9" spans="1:10" s="5" customFormat="1" ht="16.5" x14ac:dyDescent="0.25">
      <c r="A9" s="174" t="s">
        <v>7</v>
      </c>
      <c r="B9" s="174"/>
      <c r="C9" s="215" t="s">
        <v>188</v>
      </c>
      <c r="D9" s="216"/>
      <c r="E9" s="216"/>
      <c r="F9" s="216"/>
      <c r="G9" s="216"/>
      <c r="H9" s="217" t="s">
        <v>117</v>
      </c>
      <c r="I9" s="218" t="s">
        <v>189</v>
      </c>
    </row>
    <row r="10" spans="1:10" s="5" customFormat="1" ht="16.5" x14ac:dyDescent="0.3">
      <c r="A10" s="284" t="s">
        <v>8</v>
      </c>
      <c r="B10" s="284"/>
      <c r="C10" s="309">
        <f>+'POA-01'!C10</f>
        <v>200000000</v>
      </c>
      <c r="D10" s="309"/>
      <c r="E10" s="87"/>
      <c r="F10" s="87"/>
      <c r="G10" s="87"/>
      <c r="H10" s="87"/>
      <c r="I10" s="87"/>
    </row>
    <row r="11" spans="1:10" s="5" customFormat="1" ht="16.5" x14ac:dyDescent="0.3">
      <c r="A11" s="284" t="s">
        <v>10</v>
      </c>
      <c r="B11" s="284"/>
      <c r="C11" s="81">
        <f>+'POA-01'!C11</f>
        <v>0</v>
      </c>
      <c r="D11" s="87"/>
      <c r="E11" s="87"/>
      <c r="F11" s="87"/>
      <c r="G11" s="87"/>
      <c r="H11" s="87"/>
      <c r="I11" s="87"/>
    </row>
    <row r="12" spans="1:10" s="5" customFormat="1" ht="16.5" x14ac:dyDescent="0.3">
      <c r="A12" s="284" t="s">
        <v>9</v>
      </c>
      <c r="B12" s="284"/>
      <c r="C12" s="309">
        <f>+'POA-01'!C12</f>
        <v>200000000</v>
      </c>
      <c r="D12" s="309"/>
      <c r="E12" s="87"/>
      <c r="F12" s="87"/>
      <c r="G12" s="87"/>
      <c r="H12" s="87"/>
      <c r="I12" s="87"/>
    </row>
    <row r="13" spans="1:10" s="5" customFormat="1" ht="16.5" x14ac:dyDescent="0.2">
      <c r="A13" s="68"/>
      <c r="B13" s="68"/>
      <c r="C13" s="79"/>
      <c r="D13" s="68"/>
      <c r="E13" s="68"/>
      <c r="F13" s="68"/>
      <c r="G13" s="68"/>
      <c r="H13" s="68"/>
      <c r="I13" s="68"/>
    </row>
    <row r="14" spans="1:10" s="5" customFormat="1" ht="14.25" thickBot="1" x14ac:dyDescent="0.3">
      <c r="A14" s="88" t="s">
        <v>42</v>
      </c>
      <c r="B14" s="88"/>
      <c r="C14" s="88"/>
      <c r="D14" s="88"/>
      <c r="E14" s="88"/>
      <c r="F14" s="88"/>
      <c r="G14" s="88"/>
      <c r="H14" s="88"/>
      <c r="I14" s="89" t="s">
        <v>46</v>
      </c>
    </row>
    <row r="15" spans="1:10" s="5" customFormat="1" ht="13.5" x14ac:dyDescent="0.15">
      <c r="A15" s="295" t="s">
        <v>49</v>
      </c>
      <c r="B15" s="293" t="s">
        <v>16</v>
      </c>
      <c r="C15" s="293" t="s">
        <v>27</v>
      </c>
      <c r="D15" s="304" t="s">
        <v>0</v>
      </c>
      <c r="E15" s="305"/>
      <c r="F15" s="306"/>
      <c r="G15" s="307" t="s">
        <v>45</v>
      </c>
      <c r="H15" s="307" t="s">
        <v>44</v>
      </c>
      <c r="I15" s="292" t="s">
        <v>3</v>
      </c>
    </row>
    <row r="16" spans="1:10" s="5" customFormat="1" ht="18.75" thickBot="1" x14ac:dyDescent="0.2">
      <c r="A16" s="263"/>
      <c r="B16" s="251"/>
      <c r="C16" s="251"/>
      <c r="D16" s="140" t="s">
        <v>43</v>
      </c>
      <c r="E16" s="140" t="s">
        <v>4</v>
      </c>
      <c r="F16" s="140" t="s">
        <v>5</v>
      </c>
      <c r="G16" s="308"/>
      <c r="H16" s="308"/>
      <c r="I16" s="246"/>
    </row>
    <row r="17" spans="1:13" s="5" customFormat="1" ht="13.5" x14ac:dyDescent="0.15">
      <c r="A17" s="300" t="s">
        <v>185</v>
      </c>
      <c r="B17" s="300"/>
      <c r="C17" s="300"/>
      <c r="D17" s="300"/>
      <c r="E17" s="300"/>
      <c r="F17" s="300"/>
      <c r="G17" s="300"/>
      <c r="H17" s="300"/>
      <c r="I17" s="300"/>
    </row>
    <row r="18" spans="1:13" s="5" customFormat="1" ht="13.5" x14ac:dyDescent="0.25">
      <c r="A18" s="106"/>
      <c r="B18" s="141"/>
      <c r="C18" s="105"/>
      <c r="D18" s="106"/>
      <c r="E18" s="106"/>
      <c r="F18" s="106"/>
      <c r="G18" s="106"/>
      <c r="H18" s="106"/>
      <c r="I18" s="106"/>
    </row>
    <row r="19" spans="1:13" s="5" customFormat="1" ht="13.5" x14ac:dyDescent="0.15">
      <c r="A19" s="301" t="s">
        <v>31</v>
      </c>
      <c r="B19" s="301"/>
      <c r="C19" s="171">
        <f>SUM(C18:C18)</f>
        <v>0</v>
      </c>
      <c r="D19" s="108"/>
      <c r="E19" s="108"/>
      <c r="F19" s="108"/>
      <c r="G19" s="108"/>
      <c r="H19" s="108"/>
      <c r="I19" s="108"/>
    </row>
    <row r="20" spans="1:13" s="5" customFormat="1" ht="13.5" customHeight="1" x14ac:dyDescent="0.15">
      <c r="A20" s="302" t="s">
        <v>184</v>
      </c>
      <c r="B20" s="303"/>
      <c r="C20" s="108"/>
      <c r="D20" s="108"/>
      <c r="E20" s="108"/>
      <c r="F20" s="108"/>
      <c r="G20" s="108"/>
      <c r="H20" s="108"/>
      <c r="I20" s="108"/>
      <c r="K20" s="189"/>
    </row>
    <row r="21" spans="1:13" s="5" customFormat="1" ht="60" x14ac:dyDescent="0.15">
      <c r="A21" s="228"/>
      <c r="B21" s="229" t="s">
        <v>178</v>
      </c>
      <c r="C21" s="191">
        <v>80000000</v>
      </c>
      <c r="D21" s="172"/>
      <c r="E21" s="172"/>
      <c r="F21" s="70"/>
      <c r="G21" s="106"/>
      <c r="H21" s="106"/>
      <c r="I21" s="106"/>
      <c r="K21" s="185"/>
      <c r="M21" s="190"/>
    </row>
    <row r="22" spans="1:13" s="5" customFormat="1" ht="72" x14ac:dyDescent="0.15">
      <c r="A22" s="228"/>
      <c r="B22" s="230" t="s">
        <v>179</v>
      </c>
      <c r="C22" s="186">
        <v>20000000</v>
      </c>
      <c r="D22" s="172"/>
      <c r="E22" s="172"/>
      <c r="F22" s="70"/>
      <c r="G22" s="106"/>
      <c r="H22" s="106"/>
      <c r="I22" s="106"/>
      <c r="J22" s="187"/>
      <c r="K22" s="185"/>
    </row>
    <row r="23" spans="1:13" s="5" customFormat="1" ht="36" x14ac:dyDescent="0.15">
      <c r="A23" s="228"/>
      <c r="B23" s="230" t="s">
        <v>180</v>
      </c>
      <c r="C23" s="186">
        <v>80000000</v>
      </c>
      <c r="D23" s="172"/>
      <c r="E23" s="172"/>
      <c r="F23" s="70"/>
      <c r="G23" s="108"/>
      <c r="H23" s="108"/>
      <c r="I23" s="102"/>
      <c r="J23" s="187"/>
      <c r="K23" s="185"/>
      <c r="L23" s="19"/>
    </row>
    <row r="24" spans="1:13" s="5" customFormat="1" ht="105.75" customHeight="1" x14ac:dyDescent="0.15">
      <c r="A24" s="228"/>
      <c r="B24" s="231" t="s">
        <v>181</v>
      </c>
      <c r="C24" s="112">
        <v>0</v>
      </c>
      <c r="D24" s="172"/>
      <c r="E24" s="172"/>
      <c r="F24" s="70"/>
      <c r="G24" s="108"/>
      <c r="H24" s="108"/>
      <c r="I24" s="102"/>
      <c r="J24" s="187"/>
      <c r="K24" s="185"/>
    </row>
    <row r="25" spans="1:13" s="5" customFormat="1" ht="13.5" x14ac:dyDescent="0.15">
      <c r="A25" s="228"/>
      <c r="B25" s="214" t="s">
        <v>182</v>
      </c>
      <c r="C25" s="112">
        <v>20000000</v>
      </c>
      <c r="D25" s="172"/>
      <c r="E25" s="172"/>
      <c r="F25" s="70"/>
      <c r="G25" s="108"/>
      <c r="H25" s="108"/>
      <c r="I25" s="102"/>
      <c r="J25" s="187"/>
      <c r="K25" s="185"/>
    </row>
    <row r="26" spans="1:13" s="5" customFormat="1" ht="13.5" x14ac:dyDescent="0.15">
      <c r="A26" s="299" t="s">
        <v>31</v>
      </c>
      <c r="B26" s="299"/>
      <c r="C26" s="143">
        <f>SUM(C21:C25)</f>
        <v>200000000</v>
      </c>
      <c r="D26" s="142"/>
      <c r="E26" s="142"/>
      <c r="F26" s="142"/>
      <c r="G26" s="138"/>
      <c r="H26" s="138"/>
      <c r="I26" s="138"/>
      <c r="J26" s="19"/>
      <c r="K26" s="188"/>
      <c r="L26" s="19"/>
      <c r="M26" s="187"/>
    </row>
    <row r="27" spans="1:13" s="5" customFormat="1" ht="11.25" x14ac:dyDescent="0.15">
      <c r="A27" s="11"/>
      <c r="B27" s="11"/>
      <c r="C27" s="11"/>
      <c r="D27" s="11"/>
      <c r="E27" s="11"/>
      <c r="F27" s="11"/>
      <c r="G27" s="11"/>
      <c r="H27" s="11"/>
      <c r="I27" s="11"/>
    </row>
    <row r="28" spans="1:13" s="5" customFormat="1" ht="11.25" x14ac:dyDescent="0.15">
      <c r="C28" s="185"/>
    </row>
    <row r="29" spans="1:13" s="5" customFormat="1" ht="11.25" x14ac:dyDescent="0.15"/>
    <row r="30" spans="1:13" s="5" customFormat="1" ht="11.25" x14ac:dyDescent="0.15">
      <c r="A30" s="62"/>
      <c r="B30" s="62"/>
    </row>
    <row r="31" spans="1:13" s="5" customFormat="1" ht="11.25" x14ac:dyDescent="0.15"/>
    <row r="32" spans="1:13" s="5" customFormat="1" ht="11.25" x14ac:dyDescent="0.15">
      <c r="C32" s="19" t="s">
        <v>161</v>
      </c>
    </row>
    <row r="33" s="5" customFormat="1" ht="11.25" x14ac:dyDescent="0.15"/>
    <row r="34" s="5" customFormat="1" ht="11.25" x14ac:dyDescent="0.15"/>
    <row r="35" s="5" customFormat="1" ht="11.25" x14ac:dyDescent="0.15"/>
    <row r="36" s="5" customFormat="1" ht="11.25" x14ac:dyDescent="0.15"/>
    <row r="37" s="5" customFormat="1" ht="11.25" x14ac:dyDescent="0.15"/>
    <row r="38" s="5" customFormat="1" ht="11.25" x14ac:dyDescent="0.15"/>
    <row r="39" s="5" customFormat="1" ht="11.25" x14ac:dyDescent="0.15"/>
    <row r="40" s="5" customFormat="1" ht="11.25" x14ac:dyDescent="0.15"/>
    <row r="41" s="5" customFormat="1" ht="11.25" x14ac:dyDescent="0.15"/>
    <row r="42" s="5" customFormat="1" ht="11.25" x14ac:dyDescent="0.15"/>
    <row r="43" s="5" customFormat="1" ht="11.25" x14ac:dyDescent="0.15"/>
    <row r="44" s="5" customFormat="1" ht="11.25" x14ac:dyDescent="0.15"/>
    <row r="45" s="5" customFormat="1" ht="11.25" x14ac:dyDescent="0.15"/>
    <row r="46" s="5" customFormat="1" ht="11.25" x14ac:dyDescent="0.15"/>
    <row r="47" s="5" customFormat="1" ht="11.25" x14ac:dyDescent="0.15"/>
    <row r="48" s="5" customFormat="1" ht="11.25" x14ac:dyDescent="0.15"/>
    <row r="49" s="5" customFormat="1" ht="11.25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  <row r="60" s="5" customFormat="1" ht="11.25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  <row r="358" s="5" customFormat="1" ht="11.25" x14ac:dyDescent="0.15"/>
    <row r="359" s="5" customFormat="1" ht="11.25" x14ac:dyDescent="0.15"/>
    <row r="360" s="5" customFormat="1" ht="11.25" x14ac:dyDescent="0.15"/>
    <row r="361" s="5" customFormat="1" ht="11.25" x14ac:dyDescent="0.15"/>
    <row r="362" s="5" customFormat="1" ht="11.25" x14ac:dyDescent="0.15"/>
    <row r="363" s="5" customFormat="1" ht="11.25" x14ac:dyDescent="0.15"/>
    <row r="364" s="5" customFormat="1" ht="11.25" x14ac:dyDescent="0.15"/>
    <row r="365" s="5" customFormat="1" ht="11.25" x14ac:dyDescent="0.15"/>
    <row r="366" s="5" customFormat="1" ht="11.25" x14ac:dyDescent="0.15"/>
    <row r="367" s="5" customFormat="1" ht="11.25" x14ac:dyDescent="0.15"/>
    <row r="368" s="5" customFormat="1" ht="11.25" x14ac:dyDescent="0.15"/>
    <row r="369" s="5" customFormat="1" ht="11.25" x14ac:dyDescent="0.15"/>
    <row r="370" s="5" customFormat="1" ht="11.25" x14ac:dyDescent="0.15"/>
    <row r="371" s="5" customFormat="1" ht="11.25" x14ac:dyDescent="0.15"/>
    <row r="372" s="5" customFormat="1" ht="11.25" x14ac:dyDescent="0.15"/>
    <row r="373" s="5" customFormat="1" ht="11.25" x14ac:dyDescent="0.15"/>
    <row r="374" s="5" customFormat="1" ht="11.25" x14ac:dyDescent="0.15"/>
    <row r="375" s="5" customFormat="1" ht="11.25" x14ac:dyDescent="0.15"/>
    <row r="376" s="5" customFormat="1" ht="11.25" x14ac:dyDescent="0.15"/>
    <row r="377" s="5" customFormat="1" ht="11.25" x14ac:dyDescent="0.15"/>
    <row r="378" s="5" customFormat="1" ht="11.25" x14ac:dyDescent="0.15"/>
    <row r="379" s="5" customFormat="1" ht="11.25" x14ac:dyDescent="0.15"/>
    <row r="380" s="5" customFormat="1" ht="11.25" x14ac:dyDescent="0.15"/>
    <row r="381" s="5" customFormat="1" ht="11.25" x14ac:dyDescent="0.15"/>
    <row r="382" s="5" customFormat="1" ht="11.25" x14ac:dyDescent="0.15"/>
    <row r="383" s="5" customFormat="1" ht="11.25" x14ac:dyDescent="0.15"/>
    <row r="384" s="5" customFormat="1" ht="11.25" x14ac:dyDescent="0.15"/>
    <row r="385" s="5" customFormat="1" ht="11.25" x14ac:dyDescent="0.15"/>
    <row r="386" s="5" customFormat="1" ht="11.25" x14ac:dyDescent="0.15"/>
    <row r="387" s="5" customFormat="1" ht="11.25" x14ac:dyDescent="0.15"/>
    <row r="388" s="5" customFormat="1" ht="11.25" x14ac:dyDescent="0.15"/>
    <row r="389" s="5" customFormat="1" ht="11.25" x14ac:dyDescent="0.15"/>
    <row r="390" s="5" customFormat="1" ht="11.25" x14ac:dyDescent="0.15"/>
    <row r="391" s="5" customFormat="1" ht="11.25" x14ac:dyDescent="0.15"/>
    <row r="392" s="5" customFormat="1" ht="11.25" x14ac:dyDescent="0.15"/>
    <row r="393" s="5" customFormat="1" ht="11.25" x14ac:dyDescent="0.15"/>
    <row r="394" s="5" customFormat="1" ht="11.25" x14ac:dyDescent="0.15"/>
    <row r="395" s="5" customFormat="1" ht="11.25" x14ac:dyDescent="0.15"/>
    <row r="396" s="5" customFormat="1" ht="11.25" x14ac:dyDescent="0.15"/>
    <row r="397" s="5" customFormat="1" ht="11.25" x14ac:dyDescent="0.15"/>
    <row r="398" s="5" customFormat="1" ht="11.25" x14ac:dyDescent="0.15"/>
    <row r="399" s="5" customFormat="1" ht="11.25" x14ac:dyDescent="0.15"/>
    <row r="400" s="5" customFormat="1" ht="11.25" x14ac:dyDescent="0.15"/>
    <row r="401" s="5" customFormat="1" ht="11.25" x14ac:dyDescent="0.15"/>
    <row r="402" s="5" customFormat="1" ht="11.25" x14ac:dyDescent="0.15"/>
    <row r="403" s="5" customFormat="1" ht="11.25" x14ac:dyDescent="0.15"/>
    <row r="404" s="5" customFormat="1" ht="11.25" x14ac:dyDescent="0.15"/>
    <row r="405" s="5" customFormat="1" ht="11.25" x14ac:dyDescent="0.15"/>
    <row r="406" s="5" customFormat="1" ht="11.25" x14ac:dyDescent="0.15"/>
    <row r="407" s="5" customFormat="1" ht="11.25" x14ac:dyDescent="0.15"/>
    <row r="408" s="5" customFormat="1" ht="11.25" x14ac:dyDescent="0.15"/>
    <row r="409" s="5" customFormat="1" ht="11.25" x14ac:dyDescent="0.15"/>
    <row r="410" s="5" customFormat="1" ht="11.25" x14ac:dyDescent="0.15"/>
    <row r="411" s="5" customFormat="1" ht="11.25" x14ac:dyDescent="0.15"/>
    <row r="412" s="5" customFormat="1" ht="11.25" x14ac:dyDescent="0.15"/>
    <row r="413" s="5" customFormat="1" ht="11.25" x14ac:dyDescent="0.15"/>
    <row r="414" s="5" customFormat="1" ht="11.25" x14ac:dyDescent="0.15"/>
    <row r="415" s="5" customFormat="1" ht="11.25" x14ac:dyDescent="0.15"/>
    <row r="416" s="5" customFormat="1" ht="11.25" x14ac:dyDescent="0.15"/>
    <row r="417" s="5" customFormat="1" ht="11.25" x14ac:dyDescent="0.15"/>
    <row r="418" s="5" customFormat="1" ht="11.25" x14ac:dyDescent="0.15"/>
    <row r="419" s="5" customFormat="1" ht="11.25" x14ac:dyDescent="0.15"/>
    <row r="420" s="5" customFormat="1" ht="11.25" x14ac:dyDescent="0.15"/>
    <row r="421" s="5" customFormat="1" ht="11.25" x14ac:dyDescent="0.15"/>
    <row r="422" s="5" customFormat="1" ht="11.25" x14ac:dyDescent="0.15"/>
    <row r="423" s="5" customFormat="1" ht="11.25" x14ac:dyDescent="0.15"/>
    <row r="424" s="5" customFormat="1" ht="11.25" x14ac:dyDescent="0.15"/>
    <row r="425" s="5" customFormat="1" ht="11.25" x14ac:dyDescent="0.15"/>
    <row r="426" s="5" customFormat="1" ht="11.25" x14ac:dyDescent="0.15"/>
    <row r="427" s="5" customFormat="1" ht="11.25" x14ac:dyDescent="0.15"/>
    <row r="428" s="5" customFormat="1" ht="11.25" x14ac:dyDescent="0.15"/>
    <row r="429" s="5" customFormat="1" ht="11.25" x14ac:dyDescent="0.15"/>
    <row r="430" s="5" customFormat="1" ht="11.25" x14ac:dyDescent="0.15"/>
    <row r="431" s="5" customFormat="1" ht="11.25" x14ac:dyDescent="0.15"/>
    <row r="432" s="5" customFormat="1" ht="11.25" x14ac:dyDescent="0.15"/>
    <row r="433" s="5" customFormat="1" ht="11.25" x14ac:dyDescent="0.15"/>
    <row r="434" s="5" customFormat="1" ht="11.25" x14ac:dyDescent="0.15"/>
    <row r="435" s="5" customFormat="1" ht="11.25" x14ac:dyDescent="0.15"/>
    <row r="436" s="5" customFormat="1" ht="11.25" x14ac:dyDescent="0.15"/>
    <row r="437" s="5" customFormat="1" ht="11.25" x14ac:dyDescent="0.15"/>
    <row r="438" s="5" customFormat="1" ht="11.25" x14ac:dyDescent="0.15"/>
    <row r="439" s="5" customFormat="1" ht="11.25" x14ac:dyDescent="0.15"/>
    <row r="440" s="5" customFormat="1" ht="11.25" x14ac:dyDescent="0.15"/>
    <row r="441" s="5" customFormat="1" ht="11.25" x14ac:dyDescent="0.15"/>
    <row r="442" s="5" customFormat="1" ht="11.25" x14ac:dyDescent="0.15"/>
    <row r="443" s="5" customFormat="1" ht="11.25" x14ac:dyDescent="0.15"/>
    <row r="444" s="5" customFormat="1" ht="11.25" x14ac:dyDescent="0.15"/>
    <row r="445" s="5" customFormat="1" ht="11.25" x14ac:dyDescent="0.15"/>
    <row r="446" s="5" customFormat="1" ht="11.25" x14ac:dyDescent="0.15"/>
    <row r="447" s="5" customFormat="1" ht="11.25" x14ac:dyDescent="0.15"/>
    <row r="448" s="5" customFormat="1" ht="11.25" x14ac:dyDescent="0.15"/>
    <row r="449" s="5" customFormat="1" ht="11.25" x14ac:dyDescent="0.15"/>
    <row r="450" s="5" customFormat="1" ht="11.25" x14ac:dyDescent="0.15"/>
    <row r="451" s="5" customFormat="1" ht="11.25" x14ac:dyDescent="0.15"/>
    <row r="452" s="5" customFormat="1" ht="11.25" x14ac:dyDescent="0.15"/>
    <row r="453" s="5" customFormat="1" ht="11.25" x14ac:dyDescent="0.15"/>
    <row r="454" s="5" customFormat="1" ht="11.25" x14ac:dyDescent="0.15"/>
    <row r="455" s="5" customFormat="1" ht="11.25" x14ac:dyDescent="0.15"/>
    <row r="456" s="5" customFormat="1" ht="11.25" x14ac:dyDescent="0.15"/>
    <row r="457" s="5" customFormat="1" ht="11.25" x14ac:dyDescent="0.15"/>
    <row r="458" s="5" customFormat="1" ht="11.25" x14ac:dyDescent="0.15"/>
    <row r="459" s="5" customFormat="1" ht="11.25" x14ac:dyDescent="0.15"/>
    <row r="460" s="5" customFormat="1" ht="11.25" x14ac:dyDescent="0.15"/>
    <row r="461" s="5" customFormat="1" ht="11.25" x14ac:dyDescent="0.15"/>
    <row r="462" s="5" customFormat="1" ht="11.25" x14ac:dyDescent="0.15"/>
    <row r="463" s="5" customFormat="1" ht="11.25" x14ac:dyDescent="0.15"/>
    <row r="464" s="5" customFormat="1" ht="11.25" x14ac:dyDescent="0.15"/>
    <row r="465" s="5" customFormat="1" ht="11.25" x14ac:dyDescent="0.15"/>
    <row r="466" s="5" customFormat="1" ht="11.25" x14ac:dyDescent="0.15"/>
    <row r="467" s="5" customFormat="1" ht="11.25" x14ac:dyDescent="0.15"/>
    <row r="468" s="5" customFormat="1" ht="11.25" x14ac:dyDescent="0.15"/>
    <row r="469" s="5" customFormat="1" ht="11.25" x14ac:dyDescent="0.15"/>
    <row r="470" s="5" customFormat="1" ht="11.25" x14ac:dyDescent="0.15"/>
    <row r="471" s="5" customFormat="1" ht="11.25" x14ac:dyDescent="0.15"/>
    <row r="472" s="5" customFormat="1" ht="11.25" x14ac:dyDescent="0.15"/>
    <row r="473" s="5" customFormat="1" ht="11.25" x14ac:dyDescent="0.15"/>
    <row r="474" s="5" customFormat="1" ht="11.25" x14ac:dyDescent="0.15"/>
    <row r="475" s="5" customFormat="1" ht="11.25" x14ac:dyDescent="0.15"/>
    <row r="476" s="5" customFormat="1" ht="11.25" x14ac:dyDescent="0.15"/>
    <row r="477" s="5" customFormat="1" ht="11.25" x14ac:dyDescent="0.15"/>
    <row r="478" s="5" customFormat="1" ht="11.25" x14ac:dyDescent="0.15"/>
    <row r="479" s="5" customFormat="1" ht="11.25" x14ac:dyDescent="0.15"/>
    <row r="480" s="5" customFormat="1" ht="11.25" x14ac:dyDescent="0.15"/>
    <row r="481" s="5" customFormat="1" ht="11.25" x14ac:dyDescent="0.15"/>
    <row r="482" s="5" customFormat="1" ht="11.25" x14ac:dyDescent="0.15"/>
    <row r="483" s="5" customFormat="1" ht="11.25" x14ac:dyDescent="0.15"/>
    <row r="484" s="5" customFormat="1" ht="11.25" x14ac:dyDescent="0.15"/>
    <row r="485" s="5" customFormat="1" ht="11.25" x14ac:dyDescent="0.15"/>
    <row r="486" s="5" customFormat="1" ht="11.25" x14ac:dyDescent="0.15"/>
    <row r="487" s="5" customFormat="1" ht="11.25" x14ac:dyDescent="0.15"/>
    <row r="488" s="5" customFormat="1" ht="11.25" x14ac:dyDescent="0.15"/>
    <row r="489" s="5" customFormat="1" ht="11.25" x14ac:dyDescent="0.15"/>
    <row r="490" s="5" customFormat="1" ht="11.25" x14ac:dyDescent="0.15"/>
    <row r="491" s="5" customFormat="1" ht="11.25" x14ac:dyDescent="0.15"/>
    <row r="492" s="5" customFormat="1" ht="11.25" x14ac:dyDescent="0.15"/>
    <row r="493" s="5" customFormat="1" ht="11.25" x14ac:dyDescent="0.15"/>
    <row r="494" s="5" customFormat="1" ht="11.25" x14ac:dyDescent="0.15"/>
    <row r="495" s="5" customFormat="1" ht="11.25" x14ac:dyDescent="0.15"/>
    <row r="496" s="5" customFormat="1" ht="11.25" x14ac:dyDescent="0.15"/>
    <row r="497" s="5" customFormat="1" ht="11.25" x14ac:dyDescent="0.15"/>
    <row r="498" s="5" customFormat="1" ht="11.25" x14ac:dyDescent="0.15"/>
    <row r="499" s="5" customFormat="1" ht="11.25" x14ac:dyDescent="0.15"/>
    <row r="500" s="5" customFormat="1" ht="11.25" x14ac:dyDescent="0.15"/>
    <row r="501" s="5" customFormat="1" ht="11.25" x14ac:dyDescent="0.15"/>
    <row r="502" s="5" customFormat="1" ht="11.25" x14ac:dyDescent="0.15"/>
    <row r="503" s="5" customFormat="1" ht="11.25" x14ac:dyDescent="0.15"/>
    <row r="504" s="5" customFormat="1" ht="11.25" x14ac:dyDescent="0.15"/>
    <row r="505" s="5" customFormat="1" ht="11.25" x14ac:dyDescent="0.15"/>
    <row r="506" s="5" customFormat="1" ht="11.25" x14ac:dyDescent="0.15"/>
    <row r="507" s="5" customFormat="1" ht="11.25" x14ac:dyDescent="0.15"/>
    <row r="508" s="5" customFormat="1" ht="11.25" x14ac:dyDescent="0.15"/>
    <row r="509" s="5" customFormat="1" ht="11.25" x14ac:dyDescent="0.15"/>
    <row r="510" s="5" customFormat="1" ht="11.25" x14ac:dyDescent="0.15"/>
    <row r="511" s="5" customFormat="1" ht="11.25" x14ac:dyDescent="0.15"/>
    <row r="512" s="5" customFormat="1" ht="11.25" x14ac:dyDescent="0.15"/>
    <row r="513" s="5" customFormat="1" ht="11.25" x14ac:dyDescent="0.15"/>
    <row r="514" s="5" customFormat="1" ht="11.25" x14ac:dyDescent="0.15"/>
    <row r="515" s="5" customFormat="1" ht="11.25" x14ac:dyDescent="0.15"/>
    <row r="516" s="5" customFormat="1" ht="11.25" x14ac:dyDescent="0.15"/>
    <row r="517" s="5" customFormat="1" ht="11.25" x14ac:dyDescent="0.15"/>
    <row r="518" s="5" customFormat="1" ht="11.25" x14ac:dyDescent="0.15"/>
    <row r="519" s="5" customFormat="1" ht="11.25" x14ac:dyDescent="0.15"/>
    <row r="520" s="5" customFormat="1" ht="11.25" x14ac:dyDescent="0.15"/>
    <row r="521" s="5" customFormat="1" ht="11.25" x14ac:dyDescent="0.15"/>
    <row r="522" s="5" customFormat="1" ht="11.25" x14ac:dyDescent="0.15"/>
    <row r="523" s="5" customFormat="1" ht="11.25" x14ac:dyDescent="0.15"/>
    <row r="524" s="5" customFormat="1" ht="11.25" x14ac:dyDescent="0.15"/>
    <row r="525" s="5" customFormat="1" ht="11.25" x14ac:dyDescent="0.15"/>
    <row r="526" s="5" customFormat="1" ht="11.25" x14ac:dyDescent="0.15"/>
    <row r="527" s="5" customFormat="1" ht="11.25" x14ac:dyDescent="0.15"/>
    <row r="528" s="5" customFormat="1" ht="11.25" x14ac:dyDescent="0.15"/>
    <row r="529" s="5" customFormat="1" ht="11.25" x14ac:dyDescent="0.15"/>
    <row r="530" s="5" customFormat="1" ht="11.25" x14ac:dyDescent="0.15"/>
    <row r="531" s="5" customFormat="1" ht="11.25" x14ac:dyDescent="0.15"/>
    <row r="532" s="5" customFormat="1" ht="11.25" x14ac:dyDescent="0.15"/>
    <row r="533" s="5" customFormat="1" ht="11.25" x14ac:dyDescent="0.15"/>
    <row r="534" s="5" customFormat="1" ht="11.25" x14ac:dyDescent="0.15"/>
    <row r="535" s="5" customFormat="1" ht="11.25" x14ac:dyDescent="0.15"/>
    <row r="536" s="5" customFormat="1" ht="11.25" x14ac:dyDescent="0.15"/>
    <row r="537" s="5" customFormat="1" ht="11.25" x14ac:dyDescent="0.15"/>
    <row r="538" s="5" customFormat="1" ht="11.25" x14ac:dyDescent="0.15"/>
    <row r="539" s="5" customFormat="1" ht="11.25" x14ac:dyDescent="0.15"/>
    <row r="540" s="5" customFormat="1" ht="11.25" x14ac:dyDescent="0.15"/>
    <row r="541" s="5" customFormat="1" ht="11.25" x14ac:dyDescent="0.15"/>
    <row r="542" s="5" customFormat="1" ht="11.25" x14ac:dyDescent="0.15"/>
    <row r="543" s="5" customFormat="1" ht="11.25" x14ac:dyDescent="0.15"/>
    <row r="544" s="5" customFormat="1" ht="11.25" x14ac:dyDescent="0.15"/>
    <row r="545" s="5" customFormat="1" ht="11.25" x14ac:dyDescent="0.15"/>
    <row r="546" s="5" customFormat="1" ht="11.25" x14ac:dyDescent="0.15"/>
    <row r="547" s="5" customFormat="1" ht="11.25" x14ac:dyDescent="0.15"/>
    <row r="548" s="5" customFormat="1" ht="11.25" x14ac:dyDescent="0.15"/>
    <row r="549" s="5" customFormat="1" ht="11.25" x14ac:dyDescent="0.15"/>
    <row r="550" s="5" customFormat="1" ht="11.25" x14ac:dyDescent="0.15"/>
    <row r="551" s="5" customFormat="1" ht="11.25" x14ac:dyDescent="0.15"/>
    <row r="552" s="5" customFormat="1" ht="11.25" x14ac:dyDescent="0.15"/>
    <row r="553" s="5" customFormat="1" ht="11.25" x14ac:dyDescent="0.15"/>
    <row r="554" s="5" customFormat="1" ht="11.25" x14ac:dyDescent="0.15"/>
    <row r="555" s="5" customFormat="1" ht="11.25" x14ac:dyDescent="0.15"/>
    <row r="556" s="5" customFormat="1" ht="11.25" x14ac:dyDescent="0.15"/>
    <row r="557" s="5" customFormat="1" ht="11.25" x14ac:dyDescent="0.15"/>
    <row r="558" s="5" customFormat="1" ht="11.25" x14ac:dyDescent="0.15"/>
    <row r="559" s="5" customFormat="1" ht="11.25" x14ac:dyDescent="0.15"/>
    <row r="560" s="5" customFormat="1" ht="11.25" x14ac:dyDescent="0.15"/>
    <row r="561" s="5" customFormat="1" ht="11.25" x14ac:dyDescent="0.15"/>
    <row r="562" s="5" customFormat="1" ht="11.25" x14ac:dyDescent="0.15"/>
    <row r="563" s="5" customFormat="1" ht="11.25" x14ac:dyDescent="0.15"/>
    <row r="564" s="5" customFormat="1" ht="11.25" x14ac:dyDescent="0.15"/>
    <row r="565" s="5" customFormat="1" ht="11.25" x14ac:dyDescent="0.15"/>
    <row r="566" s="5" customFormat="1" ht="11.25" x14ac:dyDescent="0.15"/>
    <row r="567" s="5" customFormat="1" ht="11.25" x14ac:dyDescent="0.15"/>
    <row r="568" s="5" customFormat="1" ht="11.25" x14ac:dyDescent="0.15"/>
    <row r="569" s="5" customFormat="1" ht="11.25" x14ac:dyDescent="0.15"/>
    <row r="570" s="5" customFormat="1" ht="11.25" x14ac:dyDescent="0.15"/>
    <row r="571" s="5" customFormat="1" ht="11.25" x14ac:dyDescent="0.15"/>
    <row r="572" s="5" customFormat="1" ht="11.25" x14ac:dyDescent="0.15"/>
    <row r="573" s="5" customFormat="1" ht="11.25" x14ac:dyDescent="0.15"/>
    <row r="574" s="5" customFormat="1" ht="11.25" x14ac:dyDescent="0.15"/>
    <row r="575" s="5" customFormat="1" ht="11.25" x14ac:dyDescent="0.15"/>
    <row r="576" s="5" customFormat="1" ht="11.25" x14ac:dyDescent="0.15"/>
    <row r="577" s="5" customFormat="1" ht="11.25" x14ac:dyDescent="0.15"/>
    <row r="578" s="5" customFormat="1" ht="11.25" x14ac:dyDescent="0.15"/>
    <row r="579" s="5" customFormat="1" ht="11.25" x14ac:dyDescent="0.15"/>
    <row r="580" s="5" customFormat="1" ht="11.25" x14ac:dyDescent="0.15"/>
    <row r="581" s="5" customFormat="1" ht="11.25" x14ac:dyDescent="0.15"/>
    <row r="582" s="5" customFormat="1" ht="11.25" x14ac:dyDescent="0.15"/>
    <row r="583" s="5" customFormat="1" ht="11.25" x14ac:dyDescent="0.15"/>
    <row r="584" s="5" customFormat="1" ht="11.25" x14ac:dyDescent="0.15"/>
    <row r="585" s="5" customFormat="1" ht="11.25" x14ac:dyDescent="0.15"/>
    <row r="586" s="5" customFormat="1" ht="11.25" x14ac:dyDescent="0.15"/>
    <row r="587" s="5" customFormat="1" ht="11.25" x14ac:dyDescent="0.15"/>
    <row r="588" s="5" customFormat="1" ht="11.25" x14ac:dyDescent="0.15"/>
    <row r="589" s="5" customFormat="1" ht="11.25" x14ac:dyDescent="0.15"/>
    <row r="590" s="5" customFormat="1" ht="11.25" x14ac:dyDescent="0.15"/>
    <row r="591" s="5" customFormat="1" ht="11.25" x14ac:dyDescent="0.15"/>
    <row r="592" s="5" customFormat="1" ht="11.25" x14ac:dyDescent="0.15"/>
    <row r="593" s="5" customFormat="1" ht="11.25" x14ac:dyDescent="0.15"/>
    <row r="594" s="5" customFormat="1" ht="11.25" x14ac:dyDescent="0.15"/>
    <row r="595" s="5" customFormat="1" ht="11.25" x14ac:dyDescent="0.15"/>
    <row r="596" s="5" customFormat="1" ht="11.25" x14ac:dyDescent="0.15"/>
    <row r="597" s="5" customFormat="1" ht="11.25" x14ac:dyDescent="0.15"/>
    <row r="598" s="5" customFormat="1" ht="11.25" x14ac:dyDescent="0.15"/>
    <row r="599" s="5" customFormat="1" ht="11.25" x14ac:dyDescent="0.15"/>
    <row r="600" s="5" customFormat="1" ht="11.25" x14ac:dyDescent="0.15"/>
    <row r="601" s="5" customFormat="1" ht="11.25" x14ac:dyDescent="0.15"/>
    <row r="602" s="5" customFormat="1" ht="11.25" x14ac:dyDescent="0.15"/>
    <row r="603" s="5" customFormat="1" ht="11.25" x14ac:dyDescent="0.15"/>
    <row r="604" s="5" customFormat="1" ht="11.25" x14ac:dyDescent="0.15"/>
    <row r="605" s="5" customFormat="1" ht="11.25" x14ac:dyDescent="0.15"/>
    <row r="606" s="5" customFormat="1" ht="11.25" x14ac:dyDescent="0.15"/>
    <row r="607" s="5" customFormat="1" ht="11.25" x14ac:dyDescent="0.15"/>
    <row r="608" s="5" customFormat="1" ht="11.25" x14ac:dyDescent="0.15"/>
    <row r="609" s="5" customFormat="1" ht="11.25" x14ac:dyDescent="0.15"/>
    <row r="610" s="5" customFormat="1" ht="11.25" x14ac:dyDescent="0.15"/>
    <row r="611" s="5" customFormat="1" ht="11.25" x14ac:dyDescent="0.15"/>
    <row r="612" s="5" customFormat="1" ht="11.25" x14ac:dyDescent="0.15"/>
    <row r="613" s="5" customFormat="1" ht="11.25" x14ac:dyDescent="0.15"/>
    <row r="614" s="5" customFormat="1" ht="11.25" x14ac:dyDescent="0.15"/>
    <row r="615" s="5" customFormat="1" ht="11.25" x14ac:dyDescent="0.15"/>
    <row r="616" s="5" customFormat="1" ht="11.25" x14ac:dyDescent="0.15"/>
    <row r="617" s="5" customFormat="1" ht="11.25" x14ac:dyDescent="0.15"/>
    <row r="618" s="5" customFormat="1" ht="11.25" x14ac:dyDescent="0.15"/>
    <row r="619" s="5" customFormat="1" ht="11.25" x14ac:dyDescent="0.15"/>
    <row r="620" s="5" customFormat="1" ht="11.25" x14ac:dyDescent="0.15"/>
    <row r="621" s="5" customFormat="1" ht="11.25" x14ac:dyDescent="0.15"/>
    <row r="622" s="5" customFormat="1" ht="11.25" x14ac:dyDescent="0.15"/>
    <row r="623" s="5" customFormat="1" ht="11.25" x14ac:dyDescent="0.15"/>
    <row r="624" s="5" customFormat="1" ht="11.25" x14ac:dyDescent="0.15"/>
    <row r="625" s="5" customFormat="1" ht="11.25" x14ac:dyDescent="0.15"/>
    <row r="626" s="5" customFormat="1" ht="11.25" x14ac:dyDescent="0.15"/>
    <row r="627" s="5" customFormat="1" ht="11.25" x14ac:dyDescent="0.15"/>
    <row r="628" s="5" customFormat="1" ht="11.25" x14ac:dyDescent="0.15"/>
    <row r="629" s="5" customFormat="1" ht="11.25" x14ac:dyDescent="0.15"/>
    <row r="630" s="5" customFormat="1" ht="11.25" x14ac:dyDescent="0.15"/>
    <row r="631" s="5" customFormat="1" ht="11.25" x14ac:dyDescent="0.15"/>
    <row r="632" s="5" customFormat="1" ht="11.25" x14ac:dyDescent="0.15"/>
    <row r="633" s="5" customFormat="1" ht="11.25" x14ac:dyDescent="0.15"/>
    <row r="634" s="5" customFormat="1" ht="11.25" x14ac:dyDescent="0.15"/>
    <row r="635" s="5" customFormat="1" ht="11.25" x14ac:dyDescent="0.15"/>
    <row r="636" s="5" customFormat="1" ht="11.25" x14ac:dyDescent="0.15"/>
    <row r="637" s="5" customFormat="1" ht="11.25" x14ac:dyDescent="0.15"/>
    <row r="638" s="5" customFormat="1" ht="11.25" x14ac:dyDescent="0.15"/>
    <row r="639" s="5" customFormat="1" ht="11.25" x14ac:dyDescent="0.15"/>
    <row r="640" s="5" customFormat="1" ht="11.25" x14ac:dyDescent="0.15"/>
    <row r="641" s="5" customFormat="1" ht="11.25" x14ac:dyDescent="0.15"/>
    <row r="642" s="5" customFormat="1" ht="11.25" x14ac:dyDescent="0.15"/>
    <row r="643" s="5" customFormat="1" ht="11.25" x14ac:dyDescent="0.15"/>
    <row r="644" s="5" customFormat="1" ht="11.25" x14ac:dyDescent="0.15"/>
    <row r="645" s="5" customFormat="1" ht="11.25" x14ac:dyDescent="0.15"/>
    <row r="646" s="5" customFormat="1" ht="11.25" x14ac:dyDescent="0.15"/>
    <row r="647" s="5" customFormat="1" ht="11.25" x14ac:dyDescent="0.15"/>
    <row r="648" s="5" customFormat="1" ht="11.25" x14ac:dyDescent="0.15"/>
    <row r="649" s="5" customFormat="1" ht="11.25" x14ac:dyDescent="0.15"/>
    <row r="650" s="5" customFormat="1" ht="11.25" x14ac:dyDescent="0.15"/>
    <row r="651" s="5" customFormat="1" ht="11.25" x14ac:dyDescent="0.15"/>
    <row r="652" s="5" customFormat="1" ht="11.25" x14ac:dyDescent="0.15"/>
    <row r="653" s="5" customFormat="1" ht="11.25" x14ac:dyDescent="0.15"/>
    <row r="654" s="5" customFormat="1" ht="11.25" x14ac:dyDescent="0.15"/>
    <row r="655" s="5" customFormat="1" ht="11.25" x14ac:dyDescent="0.15"/>
    <row r="656" s="5" customFormat="1" ht="11.25" x14ac:dyDescent="0.15"/>
    <row r="657" s="5" customFormat="1" ht="11.25" x14ac:dyDescent="0.15"/>
    <row r="658" s="5" customFormat="1" ht="11.25" x14ac:dyDescent="0.15"/>
    <row r="659" s="5" customFormat="1" ht="11.25" x14ac:dyDescent="0.15"/>
    <row r="660" s="5" customFormat="1" ht="11.25" x14ac:dyDescent="0.15"/>
    <row r="661" s="5" customFormat="1" ht="11.25" x14ac:dyDescent="0.15"/>
    <row r="662" s="5" customFormat="1" ht="11.25" x14ac:dyDescent="0.15"/>
    <row r="663" s="5" customFormat="1" ht="11.25" x14ac:dyDescent="0.15"/>
    <row r="664" s="5" customFormat="1" ht="11.25" x14ac:dyDescent="0.15"/>
    <row r="665" s="5" customFormat="1" ht="11.25" x14ac:dyDescent="0.15"/>
    <row r="666" s="5" customFormat="1" ht="11.25" x14ac:dyDescent="0.15"/>
    <row r="667" s="5" customFormat="1" ht="11.25" x14ac:dyDescent="0.15"/>
    <row r="668" s="5" customFormat="1" ht="11.25" x14ac:dyDescent="0.15"/>
    <row r="669" s="5" customFormat="1" ht="11.25" x14ac:dyDescent="0.15"/>
    <row r="670" s="5" customFormat="1" ht="11.25" x14ac:dyDescent="0.15"/>
    <row r="671" s="5" customFormat="1" ht="11.25" x14ac:dyDescent="0.15"/>
    <row r="672" s="5" customFormat="1" ht="11.25" x14ac:dyDescent="0.15"/>
    <row r="673" s="5" customFormat="1" ht="11.25" x14ac:dyDescent="0.15"/>
    <row r="674" s="5" customFormat="1" ht="11.25" x14ac:dyDescent="0.15"/>
    <row r="675" s="5" customFormat="1" ht="11.25" x14ac:dyDescent="0.15"/>
    <row r="676" s="5" customFormat="1" ht="11.25" x14ac:dyDescent="0.15"/>
    <row r="677" s="5" customFormat="1" ht="11.25" x14ac:dyDescent="0.15"/>
    <row r="678" s="5" customFormat="1" ht="11.25" x14ac:dyDescent="0.15"/>
    <row r="679" s="5" customFormat="1" ht="11.25" x14ac:dyDescent="0.15"/>
    <row r="680" s="5" customFormat="1" ht="11.25" x14ac:dyDescent="0.15"/>
    <row r="681" s="5" customFormat="1" ht="11.25" x14ac:dyDescent="0.15"/>
    <row r="682" s="5" customFormat="1" ht="11.25" x14ac:dyDescent="0.15"/>
    <row r="683" s="5" customFormat="1" ht="11.25" x14ac:dyDescent="0.15"/>
    <row r="684" s="5" customFormat="1" ht="11.25" x14ac:dyDescent="0.15"/>
    <row r="685" s="5" customFormat="1" ht="11.25" x14ac:dyDescent="0.15"/>
    <row r="686" s="5" customFormat="1" ht="11.25" x14ac:dyDescent="0.15"/>
    <row r="687" s="5" customFormat="1" ht="11.25" x14ac:dyDescent="0.15"/>
    <row r="688" s="5" customFormat="1" ht="11.25" x14ac:dyDescent="0.15"/>
    <row r="689" s="5" customFormat="1" ht="11.25" x14ac:dyDescent="0.15"/>
    <row r="690" s="5" customFormat="1" ht="11.25" x14ac:dyDescent="0.15"/>
    <row r="691" s="5" customFormat="1" ht="11.25" x14ac:dyDescent="0.15"/>
    <row r="692" s="5" customFormat="1" ht="11.25" x14ac:dyDescent="0.15"/>
    <row r="693" s="5" customFormat="1" ht="11.25" x14ac:dyDescent="0.15"/>
    <row r="694" s="5" customFormat="1" ht="11.25" x14ac:dyDescent="0.15"/>
    <row r="695" s="5" customFormat="1" ht="11.25" x14ac:dyDescent="0.15"/>
    <row r="696" s="5" customFormat="1" ht="11.25" x14ac:dyDescent="0.15"/>
    <row r="697" s="5" customFormat="1" ht="11.25" x14ac:dyDescent="0.15"/>
    <row r="698" s="5" customFormat="1" ht="11.25" x14ac:dyDescent="0.15"/>
    <row r="699" s="5" customFormat="1" ht="11.25" x14ac:dyDescent="0.15"/>
    <row r="700" s="5" customFormat="1" ht="11.25" x14ac:dyDescent="0.15"/>
    <row r="701" s="5" customFormat="1" ht="11.25" x14ac:dyDescent="0.15"/>
    <row r="702" s="5" customFormat="1" ht="11.25" x14ac:dyDescent="0.15"/>
    <row r="703" s="5" customFormat="1" ht="11.25" x14ac:dyDescent="0.15"/>
    <row r="704" s="5" customFormat="1" ht="11.25" x14ac:dyDescent="0.15"/>
    <row r="705" s="5" customFormat="1" ht="11.25" x14ac:dyDescent="0.15"/>
    <row r="706" s="5" customFormat="1" ht="11.25" x14ac:dyDescent="0.15"/>
    <row r="707" s="5" customFormat="1" ht="11.25" x14ac:dyDescent="0.15"/>
    <row r="708" s="5" customFormat="1" ht="11.25" x14ac:dyDescent="0.15"/>
    <row r="709" s="5" customFormat="1" ht="11.25" x14ac:dyDescent="0.15"/>
    <row r="710" s="5" customFormat="1" ht="11.25" x14ac:dyDescent="0.15"/>
    <row r="711" s="5" customFormat="1" ht="11.25" x14ac:dyDescent="0.15"/>
    <row r="712" s="5" customFormat="1" ht="11.25" x14ac:dyDescent="0.15"/>
    <row r="713" s="5" customFormat="1" ht="11.25" x14ac:dyDescent="0.15"/>
    <row r="714" s="5" customFormat="1" ht="11.25" x14ac:dyDescent="0.15"/>
    <row r="715" s="5" customFormat="1" ht="11.25" x14ac:dyDescent="0.15"/>
    <row r="716" s="5" customFormat="1" ht="11.25" x14ac:dyDescent="0.15"/>
    <row r="717" s="5" customFormat="1" ht="11.25" x14ac:dyDescent="0.15"/>
    <row r="718" s="5" customFormat="1" ht="11.25" x14ac:dyDescent="0.15"/>
    <row r="719" s="5" customFormat="1" ht="11.25" x14ac:dyDescent="0.15"/>
    <row r="720" s="5" customFormat="1" ht="11.25" x14ac:dyDescent="0.15"/>
    <row r="721" s="5" customFormat="1" ht="11.25" x14ac:dyDescent="0.15"/>
    <row r="722" s="5" customFormat="1" ht="11.25" x14ac:dyDescent="0.15"/>
    <row r="723" s="5" customFormat="1" ht="11.25" x14ac:dyDescent="0.15"/>
    <row r="724" s="5" customFormat="1" ht="11.25" x14ac:dyDescent="0.15"/>
    <row r="725" s="5" customFormat="1" ht="11.25" x14ac:dyDescent="0.15"/>
    <row r="726" s="5" customFormat="1" ht="11.25" x14ac:dyDescent="0.15"/>
    <row r="727" s="5" customFormat="1" ht="11.25" x14ac:dyDescent="0.15"/>
    <row r="728" s="5" customFormat="1" ht="11.25" x14ac:dyDescent="0.15"/>
    <row r="729" s="5" customFormat="1" ht="11.25" x14ac:dyDescent="0.15"/>
    <row r="730" s="5" customFormat="1" ht="11.25" x14ac:dyDescent="0.15"/>
    <row r="731" s="5" customFormat="1" ht="11.25" x14ac:dyDescent="0.15"/>
    <row r="732" s="5" customFormat="1" ht="11.25" x14ac:dyDescent="0.15"/>
    <row r="733" s="5" customFormat="1" ht="11.25" x14ac:dyDescent="0.15"/>
    <row r="734" s="5" customFormat="1" ht="11.25" x14ac:dyDescent="0.15"/>
    <row r="735" s="5" customFormat="1" ht="11.25" x14ac:dyDescent="0.15"/>
    <row r="736" s="5" customFormat="1" ht="11.25" x14ac:dyDescent="0.15"/>
    <row r="737" s="5" customFormat="1" ht="11.25" x14ac:dyDescent="0.15"/>
    <row r="738" s="5" customFormat="1" ht="11.25" x14ac:dyDescent="0.15"/>
    <row r="739" s="5" customFormat="1" ht="11.25" x14ac:dyDescent="0.15"/>
    <row r="740" s="5" customFormat="1" ht="11.25" x14ac:dyDescent="0.15"/>
    <row r="741" s="5" customFormat="1" ht="11.25" x14ac:dyDescent="0.15"/>
    <row r="742" s="5" customFormat="1" ht="11.25" x14ac:dyDescent="0.15"/>
    <row r="743" s="5" customFormat="1" ht="11.25" x14ac:dyDescent="0.15"/>
    <row r="744" s="5" customFormat="1" ht="11.25" x14ac:dyDescent="0.15"/>
    <row r="745" s="5" customFormat="1" ht="11.25" x14ac:dyDescent="0.15"/>
    <row r="746" s="5" customFormat="1" ht="11.25" x14ac:dyDescent="0.15"/>
    <row r="747" s="5" customFormat="1" ht="11.25" x14ac:dyDescent="0.15"/>
    <row r="748" s="5" customFormat="1" ht="11.25" x14ac:dyDescent="0.15"/>
    <row r="749" s="5" customFormat="1" ht="11.25" x14ac:dyDescent="0.15"/>
    <row r="750" s="5" customFormat="1" ht="11.25" x14ac:dyDescent="0.15"/>
    <row r="751" s="5" customFormat="1" ht="11.25" x14ac:dyDescent="0.15"/>
    <row r="752" s="5" customFormat="1" ht="11.25" x14ac:dyDescent="0.15"/>
    <row r="753" s="5" customFormat="1" ht="11.25" x14ac:dyDescent="0.15"/>
    <row r="754" s="5" customFormat="1" ht="11.25" x14ac:dyDescent="0.15"/>
    <row r="755" s="5" customFormat="1" ht="11.25" x14ac:dyDescent="0.15"/>
    <row r="756" s="5" customFormat="1" ht="11.25" x14ac:dyDescent="0.15"/>
    <row r="757" s="5" customFormat="1" ht="11.25" x14ac:dyDescent="0.15"/>
    <row r="758" s="5" customFormat="1" ht="11.25" x14ac:dyDescent="0.15"/>
    <row r="759" s="5" customFormat="1" ht="11.25" x14ac:dyDescent="0.15"/>
    <row r="760" s="5" customFormat="1" ht="11.25" x14ac:dyDescent="0.15"/>
    <row r="761" s="5" customFormat="1" ht="11.25" x14ac:dyDescent="0.15"/>
    <row r="762" s="5" customFormat="1" ht="11.25" x14ac:dyDescent="0.15"/>
    <row r="763" s="5" customFormat="1" ht="11.25" x14ac:dyDescent="0.15"/>
    <row r="764" s="5" customFormat="1" ht="11.25" x14ac:dyDescent="0.15"/>
    <row r="765" s="5" customFormat="1" ht="11.25" x14ac:dyDescent="0.15"/>
    <row r="766" s="5" customFormat="1" ht="11.25" x14ac:dyDescent="0.15"/>
    <row r="767" s="5" customFormat="1" ht="11.25" x14ac:dyDescent="0.15"/>
    <row r="768" s="5" customFormat="1" ht="11.25" x14ac:dyDescent="0.15"/>
    <row r="769" s="5" customFormat="1" ht="11.25" x14ac:dyDescent="0.15"/>
    <row r="770" s="5" customFormat="1" ht="11.25" x14ac:dyDescent="0.15"/>
    <row r="771" s="5" customFormat="1" ht="11.25" x14ac:dyDescent="0.15"/>
    <row r="772" s="5" customFormat="1" ht="11.25" x14ac:dyDescent="0.15"/>
    <row r="773" s="5" customFormat="1" ht="11.25" x14ac:dyDescent="0.15"/>
    <row r="774" s="5" customFormat="1" ht="11.25" x14ac:dyDescent="0.15"/>
    <row r="775" s="5" customFormat="1" ht="11.25" x14ac:dyDescent="0.15"/>
    <row r="776" s="5" customFormat="1" ht="11.25" x14ac:dyDescent="0.15"/>
    <row r="777" s="5" customFormat="1" ht="11.25" x14ac:dyDescent="0.15"/>
    <row r="778" s="5" customFormat="1" ht="11.25" x14ac:dyDescent="0.15"/>
    <row r="779" s="5" customFormat="1" ht="11.25" x14ac:dyDescent="0.15"/>
    <row r="780" s="5" customFormat="1" ht="11.25" x14ac:dyDescent="0.15"/>
    <row r="781" s="5" customFormat="1" ht="11.25" x14ac:dyDescent="0.15"/>
    <row r="782" s="5" customFormat="1" ht="11.25" x14ac:dyDescent="0.15"/>
    <row r="783" s="5" customFormat="1" ht="11.25" x14ac:dyDescent="0.15"/>
    <row r="784" s="5" customFormat="1" ht="11.25" x14ac:dyDescent="0.15"/>
    <row r="785" s="5" customFormat="1" ht="11.25" x14ac:dyDescent="0.15"/>
    <row r="786" s="5" customFormat="1" ht="11.25" x14ac:dyDescent="0.15"/>
    <row r="787" s="5" customFormat="1" ht="11.25" x14ac:dyDescent="0.15"/>
    <row r="788" s="5" customFormat="1" ht="11.25" x14ac:dyDescent="0.15"/>
    <row r="789" s="5" customFormat="1" ht="11.25" x14ac:dyDescent="0.15"/>
    <row r="790" s="5" customFormat="1" ht="11.25" x14ac:dyDescent="0.15"/>
    <row r="791" s="5" customFormat="1" ht="11.25" x14ac:dyDescent="0.15"/>
    <row r="792" s="5" customFormat="1" ht="11.25" x14ac:dyDescent="0.15"/>
    <row r="793" s="5" customFormat="1" ht="11.25" x14ac:dyDescent="0.15"/>
    <row r="794" s="5" customFormat="1" ht="11.25" x14ac:dyDescent="0.15"/>
    <row r="795" s="5" customFormat="1" ht="11.25" x14ac:dyDescent="0.15"/>
    <row r="796" s="5" customFormat="1" ht="11.25" x14ac:dyDescent="0.15"/>
    <row r="797" s="5" customFormat="1" ht="11.25" x14ac:dyDescent="0.15"/>
    <row r="798" s="5" customFormat="1" ht="11.25" x14ac:dyDescent="0.15"/>
    <row r="799" s="5" customFormat="1" ht="11.25" x14ac:dyDescent="0.15"/>
    <row r="800" s="5" customFormat="1" ht="11.25" x14ac:dyDescent="0.15"/>
    <row r="801" s="5" customFormat="1" ht="11.25" x14ac:dyDescent="0.15"/>
    <row r="802" s="5" customFormat="1" ht="11.25" x14ac:dyDescent="0.15"/>
    <row r="803" s="5" customFormat="1" ht="11.25" x14ac:dyDescent="0.15"/>
    <row r="804" s="5" customFormat="1" ht="11.25" x14ac:dyDescent="0.15"/>
    <row r="805" s="5" customFormat="1" ht="11.25" x14ac:dyDescent="0.15"/>
    <row r="806" s="5" customFormat="1" ht="11.25" x14ac:dyDescent="0.15"/>
    <row r="807" s="5" customFormat="1" ht="11.25" x14ac:dyDescent="0.15"/>
    <row r="808" s="5" customFormat="1" ht="11.25" x14ac:dyDescent="0.15"/>
    <row r="809" s="5" customFormat="1" ht="11.25" x14ac:dyDescent="0.15"/>
    <row r="810" s="5" customFormat="1" ht="11.25" x14ac:dyDescent="0.15"/>
    <row r="811" s="5" customFormat="1" ht="11.25" x14ac:dyDescent="0.15"/>
    <row r="812" s="5" customFormat="1" ht="11.25" x14ac:dyDescent="0.15"/>
    <row r="813" s="5" customFormat="1" ht="11.25" x14ac:dyDescent="0.15"/>
    <row r="814" s="5" customFormat="1" ht="11.25" x14ac:dyDescent="0.15"/>
    <row r="815" s="5" customFormat="1" ht="11.25" x14ac:dyDescent="0.15"/>
    <row r="816" s="5" customFormat="1" ht="11.25" x14ac:dyDescent="0.15"/>
    <row r="817" s="5" customFormat="1" ht="11.25" x14ac:dyDescent="0.15"/>
    <row r="818" s="5" customFormat="1" ht="11.25" x14ac:dyDescent="0.15"/>
    <row r="819" s="5" customFormat="1" ht="11.25" x14ac:dyDescent="0.15"/>
    <row r="820" s="5" customFormat="1" ht="11.25" x14ac:dyDescent="0.15"/>
    <row r="821" s="5" customFormat="1" ht="11.25" x14ac:dyDescent="0.15"/>
    <row r="822" s="5" customFormat="1" ht="11.25" x14ac:dyDescent="0.15"/>
    <row r="823" s="5" customFormat="1" ht="11.25" x14ac:dyDescent="0.15"/>
    <row r="824" s="5" customFormat="1" ht="11.25" x14ac:dyDescent="0.15"/>
    <row r="825" s="5" customFormat="1" ht="11.25" x14ac:dyDescent="0.15"/>
    <row r="826" s="5" customFormat="1" ht="11.25" x14ac:dyDescent="0.15"/>
    <row r="827" s="5" customFormat="1" ht="11.25" x14ac:dyDescent="0.15"/>
    <row r="828" s="5" customFormat="1" ht="11.25" x14ac:dyDescent="0.15"/>
    <row r="829" s="5" customFormat="1" ht="11.25" x14ac:dyDescent="0.15"/>
    <row r="830" s="5" customFormat="1" ht="11.25" x14ac:dyDescent="0.15"/>
    <row r="831" s="5" customFormat="1" ht="11.25" x14ac:dyDescent="0.15"/>
    <row r="832" s="5" customFormat="1" ht="11.25" x14ac:dyDescent="0.15"/>
    <row r="833" s="5" customFormat="1" ht="11.25" x14ac:dyDescent="0.15"/>
    <row r="834" s="5" customFormat="1" ht="11.25" x14ac:dyDescent="0.15"/>
    <row r="835" s="5" customFormat="1" ht="11.25" x14ac:dyDescent="0.15"/>
    <row r="836" s="5" customFormat="1" ht="11.25" x14ac:dyDescent="0.15"/>
    <row r="837" s="5" customFormat="1" ht="11.25" x14ac:dyDescent="0.15"/>
    <row r="838" s="5" customFormat="1" ht="11.25" x14ac:dyDescent="0.15"/>
    <row r="839" s="5" customFormat="1" ht="11.25" x14ac:dyDescent="0.15"/>
    <row r="840" s="5" customFormat="1" ht="11.25" x14ac:dyDescent="0.15"/>
    <row r="841" s="5" customFormat="1" ht="11.25" x14ac:dyDescent="0.15"/>
    <row r="842" s="5" customFormat="1" ht="11.25" x14ac:dyDescent="0.15"/>
    <row r="843" s="5" customFormat="1" ht="11.25" x14ac:dyDescent="0.15"/>
    <row r="844" s="5" customFormat="1" ht="11.25" x14ac:dyDescent="0.15"/>
    <row r="845" s="5" customFormat="1" ht="11.25" x14ac:dyDescent="0.15"/>
    <row r="846" s="5" customFormat="1" ht="11.25" x14ac:dyDescent="0.15"/>
    <row r="847" s="5" customFormat="1" ht="11.25" x14ac:dyDescent="0.15"/>
    <row r="848" s="5" customFormat="1" ht="11.25" x14ac:dyDescent="0.15"/>
    <row r="849" s="5" customFormat="1" ht="11.25" x14ac:dyDescent="0.15"/>
    <row r="850" s="5" customFormat="1" ht="11.25" x14ac:dyDescent="0.15"/>
    <row r="851" s="5" customFormat="1" ht="11.25" x14ac:dyDescent="0.15"/>
    <row r="852" s="5" customFormat="1" ht="11.25" x14ac:dyDescent="0.15"/>
    <row r="853" s="5" customFormat="1" ht="11.25" x14ac:dyDescent="0.15"/>
    <row r="854" s="5" customFormat="1" ht="11.25" x14ac:dyDescent="0.15"/>
    <row r="855" s="5" customFormat="1" ht="11.25" x14ac:dyDescent="0.15"/>
    <row r="856" s="5" customFormat="1" ht="11.25" x14ac:dyDescent="0.15"/>
    <row r="857" s="5" customFormat="1" ht="11.25" x14ac:dyDescent="0.15"/>
    <row r="858" s="5" customFormat="1" ht="11.25" x14ac:dyDescent="0.15"/>
    <row r="859" s="5" customFormat="1" ht="11.25" x14ac:dyDescent="0.15"/>
    <row r="860" s="5" customFormat="1" ht="11.25" x14ac:dyDescent="0.15"/>
    <row r="861" s="5" customFormat="1" ht="11.25" x14ac:dyDescent="0.15"/>
    <row r="862" s="5" customFormat="1" ht="11.25" x14ac:dyDescent="0.15"/>
    <row r="863" s="5" customFormat="1" ht="11.25" x14ac:dyDescent="0.15"/>
    <row r="864" s="5" customFormat="1" ht="11.25" x14ac:dyDescent="0.15"/>
    <row r="865" s="5" customFormat="1" ht="11.25" x14ac:dyDescent="0.15"/>
    <row r="866" s="5" customFormat="1" ht="11.25" x14ac:dyDescent="0.15"/>
    <row r="867" s="5" customFormat="1" ht="11.25" x14ac:dyDescent="0.15"/>
    <row r="868" s="5" customFormat="1" ht="11.25" x14ac:dyDescent="0.15"/>
    <row r="869" s="5" customFormat="1" ht="11.25" x14ac:dyDescent="0.15"/>
    <row r="870" s="5" customFormat="1" ht="11.25" x14ac:dyDescent="0.15"/>
    <row r="871" s="5" customFormat="1" ht="11.25" x14ac:dyDescent="0.15"/>
    <row r="872" s="5" customFormat="1" ht="11.25" x14ac:dyDescent="0.15"/>
    <row r="873" s="5" customFormat="1" ht="11.25" x14ac:dyDescent="0.15"/>
    <row r="874" s="5" customFormat="1" ht="11.25" x14ac:dyDescent="0.15"/>
    <row r="875" s="5" customFormat="1" ht="11.25" x14ac:dyDescent="0.15"/>
    <row r="876" s="5" customFormat="1" ht="11.25" x14ac:dyDescent="0.15"/>
    <row r="877" s="5" customFormat="1" ht="11.25" x14ac:dyDescent="0.15"/>
    <row r="878" s="5" customFormat="1" ht="11.25" x14ac:dyDescent="0.15"/>
    <row r="879" s="5" customFormat="1" ht="11.25" x14ac:dyDescent="0.15"/>
    <row r="880" s="5" customFormat="1" ht="11.25" x14ac:dyDescent="0.15"/>
    <row r="881" s="5" customFormat="1" ht="11.25" x14ac:dyDescent="0.15"/>
    <row r="882" s="5" customFormat="1" ht="11.25" x14ac:dyDescent="0.15"/>
    <row r="883" s="5" customFormat="1" ht="11.25" x14ac:dyDescent="0.15"/>
    <row r="884" s="5" customFormat="1" ht="11.25" x14ac:dyDescent="0.15"/>
    <row r="885" s="5" customFormat="1" ht="11.25" x14ac:dyDescent="0.15"/>
    <row r="886" s="5" customFormat="1" ht="11.25" x14ac:dyDescent="0.15"/>
    <row r="887" s="5" customFormat="1" ht="11.25" x14ac:dyDescent="0.15"/>
    <row r="888" s="5" customFormat="1" ht="11.25" x14ac:dyDescent="0.15"/>
    <row r="889" s="5" customFormat="1" ht="11.25" x14ac:dyDescent="0.15"/>
    <row r="890" s="5" customFormat="1" ht="11.25" x14ac:dyDescent="0.15"/>
    <row r="891" s="5" customFormat="1" ht="11.25" x14ac:dyDescent="0.15"/>
    <row r="892" s="5" customFormat="1" ht="11.25" x14ac:dyDescent="0.15"/>
    <row r="893" s="5" customFormat="1" ht="11.25" x14ac:dyDescent="0.15"/>
    <row r="894" s="5" customFormat="1" ht="11.25" x14ac:dyDescent="0.15"/>
    <row r="895" s="5" customFormat="1" ht="11.25" x14ac:dyDescent="0.15"/>
    <row r="896" s="5" customFormat="1" ht="11.25" x14ac:dyDescent="0.15"/>
    <row r="897" s="5" customFormat="1" ht="11.25" x14ac:dyDescent="0.15"/>
    <row r="898" s="5" customFormat="1" ht="11.25" x14ac:dyDescent="0.15"/>
    <row r="899" s="5" customFormat="1" ht="11.25" x14ac:dyDescent="0.15"/>
    <row r="900" s="5" customFormat="1" ht="11.25" x14ac:dyDescent="0.15"/>
    <row r="901" s="5" customFormat="1" ht="11.25" x14ac:dyDescent="0.15"/>
    <row r="902" s="5" customFormat="1" ht="11.25" x14ac:dyDescent="0.15"/>
    <row r="903" s="5" customFormat="1" ht="11.25" x14ac:dyDescent="0.15"/>
    <row r="904" s="5" customFormat="1" ht="11.25" x14ac:dyDescent="0.15"/>
    <row r="905" s="5" customFormat="1" ht="11.25" x14ac:dyDescent="0.15"/>
    <row r="906" s="5" customFormat="1" ht="11.25" x14ac:dyDescent="0.15"/>
    <row r="907" s="5" customFormat="1" ht="11.25" x14ac:dyDescent="0.15"/>
    <row r="908" s="5" customFormat="1" ht="11.25" x14ac:dyDescent="0.15"/>
    <row r="909" s="5" customFormat="1" ht="11.25" x14ac:dyDescent="0.15"/>
    <row r="910" s="5" customFormat="1" ht="11.25" x14ac:dyDescent="0.15"/>
    <row r="911" s="5" customFormat="1" ht="11.25" x14ac:dyDescent="0.15"/>
    <row r="912" s="5" customFormat="1" ht="11.25" x14ac:dyDescent="0.15"/>
    <row r="913" s="5" customFormat="1" ht="11.25" x14ac:dyDescent="0.15"/>
    <row r="914" s="5" customFormat="1" ht="11.25" x14ac:dyDescent="0.15"/>
    <row r="915" s="5" customFormat="1" ht="11.25" x14ac:dyDescent="0.15"/>
    <row r="916" s="5" customFormat="1" ht="11.25" x14ac:dyDescent="0.15"/>
    <row r="917" s="5" customFormat="1" ht="11.25" x14ac:dyDescent="0.15"/>
    <row r="918" s="5" customFormat="1" ht="11.25" x14ac:dyDescent="0.15"/>
    <row r="919" s="5" customFormat="1" ht="11.25" x14ac:dyDescent="0.15"/>
    <row r="920" s="5" customFormat="1" ht="11.25" x14ac:dyDescent="0.15"/>
    <row r="921" s="5" customFormat="1" ht="11.25" x14ac:dyDescent="0.15"/>
    <row r="922" s="5" customFormat="1" ht="11.25" x14ac:dyDescent="0.15"/>
    <row r="923" s="5" customFormat="1" ht="11.25" x14ac:dyDescent="0.15"/>
    <row r="924" s="5" customFormat="1" ht="11.25" x14ac:dyDescent="0.15"/>
    <row r="925" s="5" customFormat="1" ht="11.25" x14ac:dyDescent="0.15"/>
    <row r="926" s="5" customFormat="1" ht="11.25" x14ac:dyDescent="0.15"/>
    <row r="927" s="5" customFormat="1" ht="11.25" x14ac:dyDescent="0.15"/>
    <row r="928" s="5" customFormat="1" ht="11.25" x14ac:dyDescent="0.15"/>
    <row r="929" s="5" customFormat="1" ht="11.25" x14ac:dyDescent="0.15"/>
    <row r="930" s="5" customFormat="1" ht="11.25" x14ac:dyDescent="0.15"/>
    <row r="931" s="5" customFormat="1" ht="11.25" x14ac:dyDescent="0.15"/>
    <row r="932" s="5" customFormat="1" ht="11.25" x14ac:dyDescent="0.15"/>
    <row r="933" s="5" customFormat="1" ht="11.25" x14ac:dyDescent="0.15"/>
    <row r="934" s="5" customFormat="1" ht="11.25" x14ac:dyDescent="0.15"/>
    <row r="935" s="5" customFormat="1" ht="11.25" x14ac:dyDescent="0.15"/>
    <row r="936" s="5" customFormat="1" ht="11.25" x14ac:dyDescent="0.15"/>
    <row r="937" s="5" customFormat="1" ht="11.25" x14ac:dyDescent="0.15"/>
    <row r="938" s="5" customFormat="1" ht="11.25" x14ac:dyDescent="0.15"/>
    <row r="939" s="5" customFormat="1" ht="11.25" x14ac:dyDescent="0.15"/>
    <row r="940" s="5" customFormat="1" ht="11.25" x14ac:dyDescent="0.15"/>
    <row r="941" s="5" customFormat="1" ht="11.25" x14ac:dyDescent="0.15"/>
    <row r="942" s="5" customFormat="1" ht="11.25" x14ac:dyDescent="0.15"/>
    <row r="943" s="5" customFormat="1" ht="11.25" x14ac:dyDescent="0.15"/>
    <row r="944" s="5" customFormat="1" ht="11.25" x14ac:dyDescent="0.15"/>
    <row r="945" s="5" customFormat="1" ht="11.25" x14ac:dyDescent="0.15"/>
    <row r="946" s="5" customFormat="1" ht="11.25" x14ac:dyDescent="0.15"/>
    <row r="947" s="5" customFormat="1" ht="11.25" x14ac:dyDescent="0.15"/>
    <row r="948" s="5" customFormat="1" ht="11.25" x14ac:dyDescent="0.15"/>
    <row r="949" s="5" customFormat="1" ht="11.25" x14ac:dyDescent="0.15"/>
    <row r="950" s="5" customFormat="1" ht="11.25" x14ac:dyDescent="0.15"/>
    <row r="951" s="5" customFormat="1" ht="11.25" x14ac:dyDescent="0.15"/>
    <row r="952" s="5" customFormat="1" ht="11.25" x14ac:dyDescent="0.15"/>
    <row r="953" s="5" customFormat="1" ht="11.25" x14ac:dyDescent="0.15"/>
    <row r="954" s="5" customFormat="1" ht="11.25" x14ac:dyDescent="0.15"/>
    <row r="955" s="5" customFormat="1" ht="11.25" x14ac:dyDescent="0.15"/>
    <row r="956" s="5" customFormat="1" ht="11.25" x14ac:dyDescent="0.15"/>
    <row r="957" s="5" customFormat="1" ht="11.25" x14ac:dyDescent="0.15"/>
    <row r="958" s="5" customFormat="1" ht="11.25" x14ac:dyDescent="0.15"/>
    <row r="959" s="5" customFormat="1" ht="11.25" x14ac:dyDescent="0.15"/>
    <row r="960" s="5" customFormat="1" ht="11.25" x14ac:dyDescent="0.15"/>
    <row r="961" s="5" customFormat="1" ht="11.25" x14ac:dyDescent="0.15"/>
    <row r="962" s="5" customFormat="1" ht="11.25" x14ac:dyDescent="0.15"/>
    <row r="963" s="5" customFormat="1" ht="11.25" x14ac:dyDescent="0.15"/>
    <row r="964" s="5" customFormat="1" ht="11.25" x14ac:dyDescent="0.15"/>
    <row r="965" s="5" customFormat="1" ht="11.25" x14ac:dyDescent="0.15"/>
    <row r="966" s="5" customFormat="1" ht="11.25" x14ac:dyDescent="0.15"/>
    <row r="967" s="5" customFormat="1" ht="11.25" x14ac:dyDescent="0.15"/>
    <row r="968" s="5" customFormat="1" ht="11.25" x14ac:dyDescent="0.15"/>
    <row r="969" s="5" customFormat="1" ht="11.25" x14ac:dyDescent="0.15"/>
    <row r="970" s="5" customFormat="1" ht="11.25" x14ac:dyDescent="0.15"/>
    <row r="971" s="5" customFormat="1" ht="11.25" x14ac:dyDescent="0.15"/>
    <row r="972" s="5" customFormat="1" ht="11.25" x14ac:dyDescent="0.15"/>
    <row r="973" s="5" customFormat="1" ht="11.25" x14ac:dyDescent="0.15"/>
    <row r="974" s="5" customFormat="1" ht="11.25" x14ac:dyDescent="0.15"/>
    <row r="975" s="5" customFormat="1" ht="11.25" x14ac:dyDescent="0.15"/>
    <row r="976" s="5" customFormat="1" ht="11.25" x14ac:dyDescent="0.15"/>
    <row r="977" s="5" customFormat="1" ht="11.25" x14ac:dyDescent="0.15"/>
    <row r="978" s="5" customFormat="1" ht="11.25" x14ac:dyDescent="0.15"/>
    <row r="979" s="5" customFormat="1" ht="11.25" x14ac:dyDescent="0.15"/>
    <row r="980" s="5" customFormat="1" ht="11.25" x14ac:dyDescent="0.15"/>
    <row r="981" s="5" customFormat="1" ht="11.25" x14ac:dyDescent="0.15"/>
    <row r="982" s="5" customFormat="1" ht="11.25" x14ac:dyDescent="0.15"/>
    <row r="983" s="5" customFormat="1" ht="11.25" x14ac:dyDescent="0.15"/>
    <row r="984" s="5" customFormat="1" ht="11.25" x14ac:dyDescent="0.15"/>
    <row r="985" s="5" customFormat="1" ht="11.25" x14ac:dyDescent="0.15"/>
    <row r="986" s="5" customFormat="1" ht="11.25" x14ac:dyDescent="0.15"/>
    <row r="987" s="5" customFormat="1" ht="11.25" x14ac:dyDescent="0.15"/>
    <row r="988" s="5" customFormat="1" ht="11.25" x14ac:dyDescent="0.15"/>
    <row r="989" s="5" customFormat="1" ht="11.25" x14ac:dyDescent="0.15"/>
    <row r="990" s="5" customFormat="1" ht="11.25" x14ac:dyDescent="0.15"/>
    <row r="991" s="5" customFormat="1" ht="11.25" x14ac:dyDescent="0.15"/>
    <row r="992" s="5" customFormat="1" ht="11.25" x14ac:dyDescent="0.15"/>
    <row r="993" s="5" customFormat="1" ht="11.25" x14ac:dyDescent="0.15"/>
    <row r="994" s="5" customFormat="1" ht="11.25" x14ac:dyDescent="0.15"/>
    <row r="995" s="5" customFormat="1" ht="11.25" x14ac:dyDescent="0.15"/>
    <row r="996" s="5" customFormat="1" ht="11.25" x14ac:dyDescent="0.15"/>
    <row r="997" s="5" customFormat="1" ht="11.25" x14ac:dyDescent="0.15"/>
    <row r="998" s="5" customFormat="1" ht="11.25" x14ac:dyDescent="0.15"/>
    <row r="999" s="5" customFormat="1" ht="11.25" x14ac:dyDescent="0.15"/>
    <row r="1000" s="5" customFormat="1" ht="11.25" x14ac:dyDescent="0.15"/>
    <row r="1001" s="5" customFormat="1" ht="11.25" x14ac:dyDescent="0.15"/>
    <row r="1002" s="5" customFormat="1" ht="11.25" x14ac:dyDescent="0.15"/>
    <row r="1003" s="5" customFormat="1" ht="11.25" x14ac:dyDescent="0.15"/>
    <row r="1004" s="5" customFormat="1" ht="11.25" x14ac:dyDescent="0.15"/>
    <row r="1005" s="5" customFormat="1" ht="11.25" x14ac:dyDescent="0.15"/>
    <row r="1006" s="5" customFormat="1" ht="11.25" x14ac:dyDescent="0.15"/>
    <row r="1007" s="5" customFormat="1" ht="11.25" x14ac:dyDescent="0.15"/>
    <row r="1008" s="5" customFormat="1" ht="11.25" x14ac:dyDescent="0.15"/>
    <row r="1009" s="5" customFormat="1" ht="11.25" x14ac:dyDescent="0.15"/>
    <row r="1010" s="5" customFormat="1" ht="11.25" x14ac:dyDescent="0.15"/>
    <row r="1011" s="5" customFormat="1" ht="11.25" x14ac:dyDescent="0.15"/>
    <row r="1012" s="5" customFormat="1" ht="11.25" x14ac:dyDescent="0.15"/>
    <row r="1013" s="5" customFormat="1" ht="11.25" x14ac:dyDescent="0.15"/>
    <row r="1014" s="5" customFormat="1" ht="11.25" x14ac:dyDescent="0.15"/>
    <row r="1015" s="5" customFormat="1" ht="11.25" x14ac:dyDescent="0.15"/>
    <row r="1016" s="5" customFormat="1" ht="11.25" x14ac:dyDescent="0.15"/>
    <row r="1017" s="5" customFormat="1" ht="11.25" x14ac:dyDescent="0.15"/>
    <row r="1018" s="5" customFormat="1" ht="11.25" x14ac:dyDescent="0.15"/>
    <row r="1019" s="5" customFormat="1" ht="11.25" x14ac:dyDescent="0.15"/>
    <row r="1020" s="5" customFormat="1" ht="11.25" x14ac:dyDescent="0.15"/>
    <row r="1021" s="5" customFormat="1" ht="11.25" x14ac:dyDescent="0.15"/>
    <row r="1022" s="5" customFormat="1" ht="11.25" x14ac:dyDescent="0.15"/>
    <row r="1023" s="5" customFormat="1" ht="11.25" x14ac:dyDescent="0.15"/>
    <row r="1024" s="5" customFormat="1" ht="11.25" x14ac:dyDescent="0.15"/>
    <row r="1025" s="5" customFormat="1" ht="11.25" x14ac:dyDescent="0.15"/>
    <row r="1026" s="5" customFormat="1" ht="11.25" x14ac:dyDescent="0.15"/>
    <row r="1027" s="5" customFormat="1" ht="11.25" x14ac:dyDescent="0.15"/>
    <row r="1028" s="5" customFormat="1" ht="11.25" x14ac:dyDescent="0.15"/>
    <row r="1029" s="5" customFormat="1" ht="11.25" x14ac:dyDescent="0.15"/>
    <row r="1030" s="5" customFormat="1" ht="11.25" x14ac:dyDescent="0.15"/>
    <row r="1031" s="5" customFormat="1" ht="11.25" x14ac:dyDescent="0.15"/>
    <row r="1032" s="5" customFormat="1" ht="11.25" x14ac:dyDescent="0.15"/>
    <row r="1033" s="5" customFormat="1" ht="11.25" x14ac:dyDescent="0.15"/>
    <row r="1034" s="5" customFormat="1" ht="11.25" x14ac:dyDescent="0.15"/>
    <row r="1035" s="5" customFormat="1" ht="11.25" x14ac:dyDescent="0.15"/>
    <row r="1036" s="5" customFormat="1" ht="11.25" x14ac:dyDescent="0.15"/>
    <row r="1037" s="5" customFormat="1" ht="11.25" x14ac:dyDescent="0.15"/>
    <row r="1038" s="5" customFormat="1" ht="11.25" x14ac:dyDescent="0.15"/>
    <row r="1039" s="5" customFormat="1" ht="11.25" x14ac:dyDescent="0.15"/>
    <row r="1040" s="5" customFormat="1" ht="11.25" x14ac:dyDescent="0.15"/>
    <row r="1041" s="5" customFormat="1" ht="11.25" x14ac:dyDescent="0.15"/>
    <row r="1042" s="5" customFormat="1" ht="11.25" x14ac:dyDescent="0.15"/>
    <row r="1043" s="5" customFormat="1" ht="11.25" x14ac:dyDescent="0.15"/>
    <row r="1044" s="5" customFormat="1" ht="11.25" x14ac:dyDescent="0.15"/>
    <row r="1045" s="5" customFormat="1" ht="11.25" x14ac:dyDescent="0.15"/>
    <row r="1046" s="5" customFormat="1" ht="11.25" x14ac:dyDescent="0.15"/>
    <row r="1047" s="5" customFormat="1" ht="11.25" x14ac:dyDescent="0.15"/>
    <row r="1048" s="5" customFormat="1" ht="11.25" x14ac:dyDescent="0.15"/>
    <row r="1049" s="5" customFormat="1" ht="11.25" x14ac:dyDescent="0.15"/>
    <row r="1050" s="5" customFormat="1" ht="11.25" x14ac:dyDescent="0.15"/>
    <row r="1051" s="5" customFormat="1" ht="11.25" x14ac:dyDescent="0.15"/>
    <row r="1052" s="5" customFormat="1" ht="11.25" x14ac:dyDescent="0.15"/>
    <row r="1053" s="5" customFormat="1" ht="11.25" x14ac:dyDescent="0.15"/>
    <row r="1054" s="5" customFormat="1" ht="11.25" x14ac:dyDescent="0.15"/>
    <row r="1055" s="5" customFormat="1" ht="11.25" x14ac:dyDescent="0.15"/>
    <row r="1056" s="5" customFormat="1" ht="11.25" x14ac:dyDescent="0.15"/>
    <row r="1057" s="5" customFormat="1" ht="11.25" x14ac:dyDescent="0.15"/>
    <row r="1058" s="5" customFormat="1" ht="11.25" x14ac:dyDescent="0.15"/>
    <row r="1059" s="5" customFormat="1" ht="11.25" x14ac:dyDescent="0.15"/>
    <row r="1060" s="5" customFormat="1" ht="11.25" x14ac:dyDescent="0.15"/>
    <row r="1061" s="5" customFormat="1" ht="11.25" x14ac:dyDescent="0.15"/>
    <row r="1062" s="5" customFormat="1" ht="11.25" x14ac:dyDescent="0.15"/>
    <row r="1063" s="5" customFormat="1" ht="11.25" x14ac:dyDescent="0.15"/>
    <row r="1064" s="5" customFormat="1" ht="11.25" x14ac:dyDescent="0.15"/>
    <row r="1065" s="5" customFormat="1" ht="11.25" x14ac:dyDescent="0.15"/>
    <row r="1066" s="5" customFormat="1" ht="11.25" x14ac:dyDescent="0.15"/>
    <row r="1067" s="5" customFormat="1" ht="11.25" x14ac:dyDescent="0.15"/>
    <row r="1068" s="5" customFormat="1" ht="11.25" x14ac:dyDescent="0.15"/>
    <row r="1069" s="5" customFormat="1" ht="11.25" x14ac:dyDescent="0.15"/>
    <row r="1070" s="5" customFormat="1" ht="11.25" x14ac:dyDescent="0.15"/>
    <row r="1071" s="5" customFormat="1" ht="11.25" x14ac:dyDescent="0.15"/>
    <row r="1072" s="5" customFormat="1" ht="11.25" x14ac:dyDescent="0.15"/>
    <row r="1073" s="5" customFormat="1" ht="11.25" x14ac:dyDescent="0.15"/>
    <row r="1074" s="5" customFormat="1" ht="11.25" x14ac:dyDescent="0.15"/>
    <row r="1075" s="5" customFormat="1" ht="11.25" x14ac:dyDescent="0.15"/>
    <row r="1076" s="5" customFormat="1" ht="11.25" x14ac:dyDescent="0.15"/>
    <row r="1077" s="5" customFormat="1" ht="11.25" x14ac:dyDescent="0.15"/>
    <row r="1078" s="5" customFormat="1" ht="11.25" x14ac:dyDescent="0.15"/>
    <row r="1079" s="5" customFormat="1" ht="11.25" x14ac:dyDescent="0.15"/>
    <row r="1080" s="5" customFormat="1" ht="11.25" x14ac:dyDescent="0.15"/>
    <row r="1081" s="5" customFormat="1" ht="11.25" x14ac:dyDescent="0.15"/>
    <row r="1082" s="5" customFormat="1" ht="11.25" x14ac:dyDescent="0.15"/>
    <row r="1083" s="5" customFormat="1" ht="11.25" x14ac:dyDescent="0.15"/>
    <row r="1084" s="5" customFormat="1" ht="11.25" x14ac:dyDescent="0.15"/>
    <row r="1085" s="5" customFormat="1" ht="11.25" x14ac:dyDescent="0.15"/>
    <row r="1086" s="5" customFormat="1" ht="11.25" x14ac:dyDescent="0.15"/>
    <row r="1087" s="5" customFormat="1" ht="11.25" x14ac:dyDescent="0.15"/>
    <row r="1088" s="5" customFormat="1" ht="11.25" x14ac:dyDescent="0.15"/>
    <row r="1089" s="5" customFormat="1" ht="11.25" x14ac:dyDescent="0.15"/>
    <row r="1090" s="5" customFormat="1" ht="11.25" x14ac:dyDescent="0.15"/>
    <row r="1091" s="5" customFormat="1" ht="11.25" x14ac:dyDescent="0.15"/>
    <row r="1092" s="5" customFormat="1" ht="11.25" x14ac:dyDescent="0.15"/>
    <row r="1093" s="5" customFormat="1" ht="11.25" x14ac:dyDescent="0.15"/>
    <row r="1094" s="5" customFormat="1" ht="11.25" x14ac:dyDescent="0.15"/>
    <row r="1095" s="5" customFormat="1" ht="11.25" x14ac:dyDescent="0.15"/>
    <row r="1096" s="5" customFormat="1" ht="11.25" x14ac:dyDescent="0.15"/>
    <row r="1097" s="5" customFormat="1" ht="11.25" x14ac:dyDescent="0.15"/>
    <row r="1098" s="5" customFormat="1" ht="11.25" x14ac:dyDescent="0.15"/>
    <row r="1099" s="5" customFormat="1" ht="11.25" x14ac:dyDescent="0.15"/>
    <row r="1100" s="5" customFormat="1" ht="11.25" x14ac:dyDescent="0.15"/>
    <row r="1101" s="5" customFormat="1" ht="11.25" x14ac:dyDescent="0.15"/>
    <row r="1102" s="5" customFormat="1" ht="11.25" x14ac:dyDescent="0.15"/>
    <row r="1103" s="5" customFormat="1" ht="11.25" x14ac:dyDescent="0.15"/>
    <row r="1104" s="5" customFormat="1" ht="11.25" x14ac:dyDescent="0.15"/>
    <row r="1105" s="5" customFormat="1" ht="11.25" x14ac:dyDescent="0.15"/>
    <row r="1106" s="5" customFormat="1" ht="11.25" x14ac:dyDescent="0.15"/>
    <row r="1107" s="5" customFormat="1" ht="11.25" x14ac:dyDescent="0.15"/>
    <row r="1108" s="5" customFormat="1" ht="11.25" x14ac:dyDescent="0.15"/>
    <row r="1109" s="5" customFormat="1" ht="11.25" x14ac:dyDescent="0.15"/>
    <row r="1110" s="5" customFormat="1" ht="11.25" x14ac:dyDescent="0.15"/>
    <row r="1111" s="5" customFormat="1" ht="11.25" x14ac:dyDescent="0.15"/>
    <row r="1112" s="5" customFormat="1" ht="11.25" x14ac:dyDescent="0.15"/>
    <row r="1113" s="5" customFormat="1" ht="11.25" x14ac:dyDescent="0.15"/>
    <row r="1114" s="5" customFormat="1" ht="11.25" x14ac:dyDescent="0.15"/>
  </sheetData>
  <mergeCells count="31">
    <mergeCell ref="A26:B26"/>
    <mergeCell ref="A15:A16"/>
    <mergeCell ref="B15:B16"/>
    <mergeCell ref="C15:C16"/>
    <mergeCell ref="A17:I17"/>
    <mergeCell ref="A19:B19"/>
    <mergeCell ref="I15:I16"/>
    <mergeCell ref="A20:B20"/>
    <mergeCell ref="D15:F15"/>
    <mergeCell ref="G15:G16"/>
    <mergeCell ref="H15:H16"/>
    <mergeCell ref="I1:J1"/>
    <mergeCell ref="I2:J2"/>
    <mergeCell ref="I3:J3"/>
    <mergeCell ref="I4:J4"/>
    <mergeCell ref="I5:J5"/>
    <mergeCell ref="A11:B11"/>
    <mergeCell ref="A12:B12"/>
    <mergeCell ref="C6:D6"/>
    <mergeCell ref="I8:J8"/>
    <mergeCell ref="C7:D8"/>
    <mergeCell ref="A10:B10"/>
    <mergeCell ref="E6:H6"/>
    <mergeCell ref="I6:J6"/>
    <mergeCell ref="E7:H7"/>
    <mergeCell ref="C10:D10"/>
    <mergeCell ref="C12:D12"/>
    <mergeCell ref="I7:J7"/>
    <mergeCell ref="A1:B8"/>
    <mergeCell ref="C1:H5"/>
    <mergeCell ref="E8:H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11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2"/>
  <sheetViews>
    <sheetView showGridLines="0" zoomScale="120" zoomScaleNormal="120" workbookViewId="0">
      <selection activeCell="C11" sqref="C11"/>
    </sheetView>
  </sheetViews>
  <sheetFormatPr baseColWidth="10" defaultRowHeight="12.75" x14ac:dyDescent="0.2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 x14ac:dyDescent="0.2">
      <c r="A1" s="264"/>
      <c r="B1" s="265"/>
      <c r="C1" s="270" t="s">
        <v>175</v>
      </c>
      <c r="D1" s="270"/>
      <c r="E1" s="270"/>
      <c r="F1" s="270"/>
      <c r="G1" s="270"/>
      <c r="H1" s="270"/>
      <c r="I1" s="236" t="s">
        <v>164</v>
      </c>
      <c r="J1" s="237"/>
    </row>
    <row r="2" spans="1:10" ht="12.75" customHeight="1" x14ac:dyDescent="0.2">
      <c r="A2" s="266"/>
      <c r="B2" s="267"/>
      <c r="C2" s="271"/>
      <c r="D2" s="271"/>
      <c r="E2" s="271"/>
      <c r="F2" s="271"/>
      <c r="G2" s="271"/>
      <c r="H2" s="271"/>
      <c r="I2" s="238" t="s">
        <v>165</v>
      </c>
      <c r="J2" s="239"/>
    </row>
    <row r="3" spans="1:10" ht="12.75" customHeight="1" x14ac:dyDescent="0.2">
      <c r="A3" s="266"/>
      <c r="B3" s="267"/>
      <c r="C3" s="271"/>
      <c r="D3" s="271"/>
      <c r="E3" s="271"/>
      <c r="F3" s="271"/>
      <c r="G3" s="271"/>
      <c r="H3" s="271"/>
      <c r="I3" s="238" t="s">
        <v>166</v>
      </c>
      <c r="J3" s="239"/>
    </row>
    <row r="4" spans="1:10" ht="12.75" customHeight="1" x14ac:dyDescent="0.2">
      <c r="A4" s="266"/>
      <c r="B4" s="267"/>
      <c r="C4" s="271"/>
      <c r="D4" s="271"/>
      <c r="E4" s="271"/>
      <c r="F4" s="271"/>
      <c r="G4" s="271"/>
      <c r="H4" s="271"/>
      <c r="I4" s="238" t="s">
        <v>177</v>
      </c>
      <c r="J4" s="239"/>
    </row>
    <row r="5" spans="1:10" s="14" customFormat="1" ht="18" x14ac:dyDescent="0.25">
      <c r="A5" s="266"/>
      <c r="B5" s="267"/>
      <c r="C5" s="271"/>
      <c r="D5" s="271"/>
      <c r="E5" s="271"/>
      <c r="F5" s="271"/>
      <c r="G5" s="271"/>
      <c r="H5" s="271"/>
      <c r="I5" s="287" t="s">
        <v>150</v>
      </c>
      <c r="J5" s="288"/>
    </row>
    <row r="6" spans="1:10" ht="14.25" customHeight="1" x14ac:dyDescent="0.2">
      <c r="A6" s="266"/>
      <c r="B6" s="267"/>
      <c r="C6" s="242" t="s">
        <v>167</v>
      </c>
      <c r="D6" s="242"/>
      <c r="E6" s="242" t="s">
        <v>168</v>
      </c>
      <c r="F6" s="242"/>
      <c r="G6" s="242"/>
      <c r="H6" s="242"/>
      <c r="I6" s="242" t="s">
        <v>169</v>
      </c>
      <c r="J6" s="243"/>
    </row>
    <row r="7" spans="1:10" s="6" customFormat="1" ht="14.25" x14ac:dyDescent="0.2">
      <c r="A7" s="266"/>
      <c r="B7" s="267"/>
      <c r="C7" s="242" t="s">
        <v>170</v>
      </c>
      <c r="D7" s="242"/>
      <c r="E7" s="242" t="s">
        <v>171</v>
      </c>
      <c r="F7" s="242"/>
      <c r="G7" s="242"/>
      <c r="H7" s="242"/>
      <c r="I7" s="242" t="s">
        <v>173</v>
      </c>
      <c r="J7" s="243"/>
    </row>
    <row r="8" spans="1:10" s="6" customFormat="1" ht="14.25" x14ac:dyDescent="0.2">
      <c r="A8" s="268"/>
      <c r="B8" s="269"/>
      <c r="C8" s="272"/>
      <c r="D8" s="272"/>
      <c r="E8" s="272" t="s">
        <v>172</v>
      </c>
      <c r="F8" s="272"/>
      <c r="G8" s="272"/>
      <c r="H8" s="272"/>
      <c r="I8" s="272" t="s">
        <v>174</v>
      </c>
      <c r="J8" s="273"/>
    </row>
    <row r="9" spans="1:10" s="6" customFormat="1" ht="15" customHeight="1" x14ac:dyDescent="0.25">
      <c r="A9" s="312" t="s">
        <v>155</v>
      </c>
      <c r="B9" s="312"/>
      <c r="C9" s="215" t="s">
        <v>188</v>
      </c>
      <c r="D9" s="216"/>
      <c r="E9" s="216"/>
      <c r="F9" s="216"/>
      <c r="G9" s="216"/>
      <c r="H9" s="217" t="s">
        <v>117</v>
      </c>
      <c r="I9" s="218" t="s">
        <v>189</v>
      </c>
      <c r="J9" s="7"/>
    </row>
    <row r="10" spans="1:10" s="6" customFormat="1" ht="16.5" x14ac:dyDescent="0.2">
      <c r="A10" s="317" t="s">
        <v>8</v>
      </c>
      <c r="B10" s="317"/>
      <c r="C10" s="77">
        <f>+'POA-01'!C10</f>
        <v>200000000</v>
      </c>
      <c r="D10" s="87"/>
      <c r="E10" s="10"/>
      <c r="F10" s="10"/>
      <c r="G10" s="10"/>
      <c r="H10" s="10"/>
      <c r="I10" s="10"/>
      <c r="J10" s="7"/>
    </row>
    <row r="11" spans="1:10" s="6" customFormat="1" ht="16.5" x14ac:dyDescent="0.2">
      <c r="A11" s="317" t="s">
        <v>10</v>
      </c>
      <c r="B11" s="317"/>
      <c r="C11" s="78">
        <f>+'POA-01'!C11</f>
        <v>0</v>
      </c>
      <c r="D11" s="87"/>
      <c r="E11" s="10"/>
      <c r="F11" s="10"/>
      <c r="G11" s="10"/>
      <c r="H11" s="10"/>
      <c r="I11" s="10"/>
      <c r="J11" s="7"/>
    </row>
    <row r="12" spans="1:10" s="6" customFormat="1" ht="15" customHeight="1" x14ac:dyDescent="0.2">
      <c r="A12" s="317" t="s">
        <v>152</v>
      </c>
      <c r="B12" s="317"/>
      <c r="C12" s="78">
        <f>+'POA-01'!C12</f>
        <v>200000000</v>
      </c>
      <c r="D12" s="87"/>
      <c r="E12" s="10"/>
      <c r="F12" s="10"/>
      <c r="G12" s="10"/>
      <c r="H12" s="10"/>
      <c r="I12" s="10"/>
      <c r="J12" s="7"/>
    </row>
    <row r="13" spans="1:10" s="5" customFormat="1" ht="12.75" customHeight="1" x14ac:dyDescent="0.25">
      <c r="A13" s="113"/>
      <c r="B13" s="113"/>
      <c r="C13" s="113"/>
      <c r="D13" s="113"/>
    </row>
    <row r="14" spans="1:10" s="8" customFormat="1" ht="14.25" thickBot="1" x14ac:dyDescent="0.3">
      <c r="A14" s="88" t="s">
        <v>47</v>
      </c>
      <c r="B14" s="88"/>
      <c r="C14" s="88"/>
      <c r="D14" s="89" t="s">
        <v>48</v>
      </c>
    </row>
    <row r="15" spans="1:10" s="5" customFormat="1" ht="12.75" customHeight="1" thickBot="1" x14ac:dyDescent="0.2">
      <c r="A15" s="144" t="s">
        <v>49</v>
      </c>
      <c r="B15" s="313" t="s">
        <v>35</v>
      </c>
      <c r="C15" s="314"/>
      <c r="D15" s="145" t="s">
        <v>27</v>
      </c>
    </row>
    <row r="16" spans="1:10" s="5" customFormat="1" ht="13.5" x14ac:dyDescent="0.15">
      <c r="A16" s="146">
        <v>2</v>
      </c>
      <c r="B16" s="315" t="s">
        <v>133</v>
      </c>
      <c r="C16" s="316"/>
      <c r="D16" s="147">
        <f>SUM(D17:D30)</f>
        <v>0</v>
      </c>
    </row>
    <row r="17" spans="1:4" s="5" customFormat="1" ht="13.5" x14ac:dyDescent="0.15">
      <c r="A17" s="103" t="s">
        <v>120</v>
      </c>
      <c r="B17" s="310"/>
      <c r="C17" s="311"/>
      <c r="D17" s="105"/>
    </row>
    <row r="18" spans="1:4" s="5" customFormat="1" ht="13.5" x14ac:dyDescent="0.15">
      <c r="A18" s="103" t="s">
        <v>121</v>
      </c>
      <c r="B18" s="310"/>
      <c r="C18" s="311"/>
      <c r="D18" s="105">
        <v>0</v>
      </c>
    </row>
    <row r="19" spans="1:4" s="5" customFormat="1" ht="13.5" x14ac:dyDescent="0.15">
      <c r="A19" s="103" t="s">
        <v>122</v>
      </c>
      <c r="B19" s="310"/>
      <c r="C19" s="311"/>
      <c r="D19" s="105">
        <v>0</v>
      </c>
    </row>
    <row r="20" spans="1:4" s="5" customFormat="1" ht="13.5" x14ac:dyDescent="0.25">
      <c r="A20" s="103" t="s">
        <v>123</v>
      </c>
      <c r="B20" s="310"/>
      <c r="C20" s="311"/>
      <c r="D20" s="148"/>
    </row>
    <row r="21" spans="1:4" s="5" customFormat="1" ht="13.5" x14ac:dyDescent="0.25">
      <c r="A21" s="103" t="s">
        <v>124</v>
      </c>
      <c r="B21" s="310"/>
      <c r="C21" s="311"/>
      <c r="D21" s="148"/>
    </row>
    <row r="22" spans="1:4" s="5" customFormat="1" ht="13.5" x14ac:dyDescent="0.25">
      <c r="A22" s="103" t="s">
        <v>125</v>
      </c>
      <c r="B22" s="310"/>
      <c r="C22" s="311"/>
      <c r="D22" s="148"/>
    </row>
    <row r="23" spans="1:4" s="5" customFormat="1" ht="13.5" x14ac:dyDescent="0.15">
      <c r="A23" s="103" t="s">
        <v>126</v>
      </c>
      <c r="B23" s="310"/>
      <c r="C23" s="311"/>
      <c r="D23" s="105">
        <v>0</v>
      </c>
    </row>
    <row r="24" spans="1:4" s="5" customFormat="1" ht="13.5" x14ac:dyDescent="0.15">
      <c r="A24" s="103" t="s">
        <v>127</v>
      </c>
      <c r="B24" s="310"/>
      <c r="C24" s="311"/>
      <c r="D24" s="105">
        <v>0</v>
      </c>
    </row>
    <row r="25" spans="1:4" s="5" customFormat="1" ht="13.5" x14ac:dyDescent="0.25">
      <c r="A25" s="103" t="s">
        <v>128</v>
      </c>
      <c r="B25" s="310"/>
      <c r="C25" s="311"/>
      <c r="D25" s="149"/>
    </row>
    <row r="26" spans="1:4" s="5" customFormat="1" ht="13.5" x14ac:dyDescent="0.15">
      <c r="A26" s="103" t="s">
        <v>129</v>
      </c>
      <c r="B26" s="310"/>
      <c r="C26" s="311"/>
      <c r="D26" s="105"/>
    </row>
    <row r="27" spans="1:4" s="5" customFormat="1" ht="13.5" x14ac:dyDescent="0.15">
      <c r="A27" s="103" t="s">
        <v>130</v>
      </c>
      <c r="B27" s="310"/>
      <c r="C27" s="311"/>
      <c r="D27" s="105"/>
    </row>
    <row r="28" spans="1:4" s="5" customFormat="1" ht="13.5" x14ac:dyDescent="0.15">
      <c r="A28" s="103" t="s">
        <v>131</v>
      </c>
      <c r="B28" s="310"/>
      <c r="C28" s="311"/>
      <c r="D28" s="105">
        <v>0</v>
      </c>
    </row>
    <row r="29" spans="1:4" s="5" customFormat="1" ht="13.5" x14ac:dyDescent="0.15">
      <c r="A29" s="103" t="s">
        <v>132</v>
      </c>
      <c r="B29" s="310"/>
      <c r="C29" s="311"/>
      <c r="D29" s="105"/>
    </row>
    <row r="30" spans="1:4" s="5" customFormat="1" ht="13.5" x14ac:dyDescent="0.15">
      <c r="A30" s="103" t="s">
        <v>134</v>
      </c>
      <c r="B30" s="310"/>
      <c r="C30" s="311"/>
      <c r="D30" s="105"/>
    </row>
    <row r="31" spans="1:4" s="5" customFormat="1" ht="13.5" x14ac:dyDescent="0.15">
      <c r="A31" s="103"/>
      <c r="B31" s="310"/>
      <c r="C31" s="311"/>
      <c r="D31" s="105"/>
    </row>
    <row r="32" spans="1:4" s="5" customFormat="1" ht="13.5" x14ac:dyDescent="0.15">
      <c r="A32" s="103"/>
      <c r="B32" s="310"/>
      <c r="C32" s="311"/>
      <c r="D32" s="105"/>
    </row>
    <row r="33" spans="1:4" s="5" customFormat="1" ht="13.5" x14ac:dyDescent="0.15">
      <c r="A33" s="103"/>
      <c r="B33" s="310"/>
      <c r="C33" s="311"/>
      <c r="D33" s="105"/>
    </row>
    <row r="34" spans="1:4" s="5" customFormat="1" ht="13.5" x14ac:dyDescent="0.15">
      <c r="A34" s="103"/>
      <c r="B34" s="310"/>
      <c r="C34" s="311"/>
      <c r="D34" s="105"/>
    </row>
    <row r="35" spans="1:4" s="5" customFormat="1" ht="13.5" x14ac:dyDescent="0.15">
      <c r="A35" s="103"/>
      <c r="B35" s="310"/>
      <c r="C35" s="311"/>
      <c r="D35" s="105"/>
    </row>
    <row r="36" spans="1:4" s="5" customFormat="1" ht="11.25" x14ac:dyDescent="0.15">
      <c r="A36" s="18"/>
    </row>
    <row r="37" spans="1:4" s="5" customFormat="1" ht="11.25" x14ac:dyDescent="0.15"/>
    <row r="38" spans="1:4" s="5" customFormat="1" ht="11.25" x14ac:dyDescent="0.15"/>
    <row r="39" spans="1:4" s="5" customFormat="1" ht="11.25" x14ac:dyDescent="0.15"/>
    <row r="40" spans="1:4" s="5" customFormat="1" ht="11.25" x14ac:dyDescent="0.15"/>
    <row r="41" spans="1:4" s="5" customFormat="1" ht="11.25" x14ac:dyDescent="0.15"/>
    <row r="42" spans="1:4" s="5" customFormat="1" ht="11.25" x14ac:dyDescent="0.15"/>
    <row r="43" spans="1:4" s="5" customFormat="1" ht="11.25" x14ac:dyDescent="0.15"/>
    <row r="44" spans="1:4" s="5" customFormat="1" ht="11.25" x14ac:dyDescent="0.15"/>
    <row r="45" spans="1:4" s="5" customFormat="1" ht="11.25" x14ac:dyDescent="0.15"/>
    <row r="46" spans="1:4" s="5" customFormat="1" ht="11.25" x14ac:dyDescent="0.15"/>
    <row r="47" spans="1:4" s="5" customFormat="1" ht="11.25" x14ac:dyDescent="0.15"/>
    <row r="48" spans="1:4" s="5" customFormat="1" ht="11.25" x14ac:dyDescent="0.15"/>
    <row r="49" s="5" customFormat="1" ht="12" customHeight="1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  <row r="60" s="5" customFormat="1" ht="15" customHeight="1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  <row r="358" s="5" customFormat="1" ht="11.25" x14ac:dyDescent="0.15"/>
    <row r="359" s="5" customFormat="1" ht="11.25" x14ac:dyDescent="0.15"/>
    <row r="360" s="5" customFormat="1" ht="11.25" x14ac:dyDescent="0.15"/>
    <row r="361" s="5" customFormat="1" ht="11.25" x14ac:dyDescent="0.15"/>
    <row r="362" s="5" customFormat="1" ht="11.25" x14ac:dyDescent="0.15"/>
  </sheetData>
  <mergeCells count="41">
    <mergeCell ref="A9:B9"/>
    <mergeCell ref="B28:C28"/>
    <mergeCell ref="B18:C18"/>
    <mergeCell ref="B15:C15"/>
    <mergeCell ref="B16:C16"/>
    <mergeCell ref="B17:C17"/>
    <mergeCell ref="A10:B10"/>
    <mergeCell ref="A11:B11"/>
    <mergeCell ref="A12:B12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B30:C30"/>
    <mergeCell ref="B35:C35"/>
    <mergeCell ref="B31:C31"/>
    <mergeCell ref="B32:C32"/>
    <mergeCell ref="B33:C33"/>
    <mergeCell ref="B34:C34"/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opLeftCell="A29" zoomScale="115" workbookViewId="0">
      <selection activeCell="H48" sqref="H48"/>
    </sheetView>
  </sheetViews>
  <sheetFormatPr baseColWidth="10" defaultRowHeight="10.5" x14ac:dyDescent="0.15"/>
  <cols>
    <col min="1" max="1" width="5.28515625" style="20" customWidth="1"/>
    <col min="2" max="2" width="18.7109375" style="20" customWidth="1"/>
    <col min="3" max="3" width="11.28515625" style="20" customWidth="1"/>
    <col min="4" max="4" width="9.7109375" style="20" customWidth="1"/>
    <col min="5" max="5" width="10.140625" style="20" customWidth="1"/>
    <col min="6" max="6" width="10.5703125" style="20" customWidth="1"/>
    <col min="7" max="7" width="9.28515625" style="20" customWidth="1"/>
    <col min="8" max="8" width="9.140625" style="20" customWidth="1"/>
    <col min="9" max="10" width="9.85546875" style="20" customWidth="1"/>
    <col min="11" max="11" width="9.5703125" style="20" customWidth="1"/>
    <col min="12" max="12" width="9.28515625" style="20" customWidth="1"/>
    <col min="13" max="13" width="9.42578125" style="20" customWidth="1"/>
    <col min="14" max="14" width="9.5703125" style="20" customWidth="1"/>
    <col min="15" max="15" width="11" style="20" customWidth="1"/>
    <col min="16" max="16" width="10.85546875" style="20" customWidth="1"/>
    <col min="17" max="17" width="10.140625" style="20" customWidth="1"/>
    <col min="18" max="16384" width="11.42578125" style="20"/>
  </cols>
  <sheetData>
    <row r="1" spans="1:24" ht="11.25" customHeight="1" x14ac:dyDescent="0.15">
      <c r="A1" s="264"/>
      <c r="B1" s="265"/>
      <c r="C1" s="270" t="s">
        <v>175</v>
      </c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36" t="s">
        <v>164</v>
      </c>
      <c r="O1" s="236"/>
      <c r="P1" s="237"/>
    </row>
    <row r="2" spans="1:24" ht="12.75" customHeight="1" x14ac:dyDescent="0.15">
      <c r="A2" s="266"/>
      <c r="B2" s="267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38" t="s">
        <v>165</v>
      </c>
      <c r="O2" s="238"/>
      <c r="P2" s="239"/>
    </row>
    <row r="3" spans="1:24" ht="12.75" customHeight="1" x14ac:dyDescent="0.15">
      <c r="A3" s="266"/>
      <c r="B3" s="267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38" t="s">
        <v>166</v>
      </c>
      <c r="O3" s="238"/>
      <c r="P3" s="239"/>
    </row>
    <row r="4" spans="1:24" ht="11.25" customHeight="1" x14ac:dyDescent="0.15">
      <c r="A4" s="266"/>
      <c r="B4" s="267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38" t="s">
        <v>177</v>
      </c>
      <c r="O4" s="238"/>
      <c r="P4" s="239"/>
    </row>
    <row r="5" spans="1:24" ht="10.5" customHeight="1" x14ac:dyDescent="0.15">
      <c r="A5" s="266"/>
      <c r="B5" s="267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40" t="s">
        <v>150</v>
      </c>
      <c r="O5" s="240"/>
      <c r="P5" s="241"/>
    </row>
    <row r="6" spans="1:24" ht="15" customHeight="1" x14ac:dyDescent="0.15">
      <c r="A6" s="266"/>
      <c r="B6" s="267"/>
      <c r="C6" s="242" t="s">
        <v>167</v>
      </c>
      <c r="D6" s="242"/>
      <c r="E6" s="242"/>
      <c r="F6" s="242"/>
      <c r="G6" s="242"/>
      <c r="H6" s="242" t="s">
        <v>168</v>
      </c>
      <c r="I6" s="242"/>
      <c r="J6" s="242"/>
      <c r="K6" s="242"/>
      <c r="L6" s="242"/>
      <c r="M6" s="242" t="s">
        <v>169</v>
      </c>
      <c r="N6" s="242"/>
      <c r="O6" s="242"/>
      <c r="P6" s="243"/>
    </row>
    <row r="7" spans="1:24" ht="11.25" customHeight="1" x14ac:dyDescent="0.15">
      <c r="A7" s="266"/>
      <c r="B7" s="267"/>
      <c r="C7" s="318" t="s">
        <v>170</v>
      </c>
      <c r="D7" s="318"/>
      <c r="E7" s="318"/>
      <c r="F7" s="318"/>
      <c r="G7" s="318"/>
      <c r="H7" s="242" t="s">
        <v>171</v>
      </c>
      <c r="I7" s="242"/>
      <c r="J7" s="242"/>
      <c r="K7" s="242"/>
      <c r="L7" s="242"/>
      <c r="M7" s="242" t="s">
        <v>173</v>
      </c>
      <c r="N7" s="242"/>
      <c r="O7" s="242"/>
      <c r="P7" s="243"/>
    </row>
    <row r="8" spans="1:24" ht="13.5" customHeight="1" x14ac:dyDescent="0.15">
      <c r="A8" s="268"/>
      <c r="B8" s="269"/>
      <c r="C8" s="319"/>
      <c r="D8" s="319"/>
      <c r="E8" s="319"/>
      <c r="F8" s="319"/>
      <c r="G8" s="319"/>
      <c r="H8" s="272" t="s">
        <v>172</v>
      </c>
      <c r="I8" s="272"/>
      <c r="J8" s="272"/>
      <c r="K8" s="272"/>
      <c r="L8" s="272"/>
      <c r="M8" s="272" t="s">
        <v>174</v>
      </c>
      <c r="N8" s="272"/>
      <c r="O8" s="272"/>
      <c r="P8" s="273"/>
    </row>
    <row r="9" spans="1:24" ht="12.75" customHeight="1" thickBot="1" x14ac:dyDescent="0.25">
      <c r="A9" s="329" t="s">
        <v>119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47"/>
      <c r="R9" s="47"/>
      <c r="S9" s="47"/>
      <c r="T9" s="47"/>
      <c r="U9" s="47"/>
      <c r="V9" s="47"/>
      <c r="W9" s="47"/>
      <c r="X9" s="47"/>
    </row>
    <row r="10" spans="1:24" ht="3" hidden="1" customHeight="1" thickBot="1" x14ac:dyDescent="0.3">
      <c r="A10" s="150"/>
      <c r="B10" s="15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3"/>
      <c r="Q10" s="43"/>
      <c r="R10" s="47"/>
      <c r="S10" s="41"/>
      <c r="T10" s="47"/>
      <c r="U10" s="47"/>
      <c r="V10" s="43"/>
      <c r="W10" s="47"/>
      <c r="X10" s="41"/>
    </row>
    <row r="11" spans="1:24" ht="13.5" thickBot="1" x14ac:dyDescent="0.3">
      <c r="A11" s="320"/>
      <c r="B11" s="322" t="s">
        <v>28</v>
      </c>
      <c r="C11" s="324" t="s">
        <v>136</v>
      </c>
      <c r="D11" s="326" t="s">
        <v>52</v>
      </c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8"/>
      <c r="P11" s="330" t="s">
        <v>31</v>
      </c>
    </row>
    <row r="12" spans="1:24" ht="13.5" thickBot="1" x14ac:dyDescent="0.3">
      <c r="A12" s="321"/>
      <c r="B12" s="323"/>
      <c r="C12" s="325"/>
      <c r="D12" s="154" t="s">
        <v>54</v>
      </c>
      <c r="E12" s="155" t="s">
        <v>55</v>
      </c>
      <c r="F12" s="155" t="s">
        <v>56</v>
      </c>
      <c r="G12" s="155" t="s">
        <v>57</v>
      </c>
      <c r="H12" s="155" t="s">
        <v>58</v>
      </c>
      <c r="I12" s="155" t="s">
        <v>59</v>
      </c>
      <c r="J12" s="155" t="s">
        <v>60</v>
      </c>
      <c r="K12" s="155" t="s">
        <v>61</v>
      </c>
      <c r="L12" s="155" t="s">
        <v>62</v>
      </c>
      <c r="M12" s="155" t="s">
        <v>63</v>
      </c>
      <c r="N12" s="155" t="s">
        <v>64</v>
      </c>
      <c r="O12" s="156" t="s">
        <v>65</v>
      </c>
      <c r="P12" s="331"/>
      <c r="Q12" s="45"/>
      <c r="R12" s="45"/>
      <c r="S12" s="45"/>
      <c r="T12" s="44"/>
      <c r="U12" s="44"/>
      <c r="V12" s="46"/>
      <c r="W12" s="44"/>
      <c r="X12" s="44"/>
    </row>
    <row r="13" spans="1:24" ht="12.75" x14ac:dyDescent="0.25">
      <c r="A13" s="157">
        <v>1000</v>
      </c>
      <c r="B13" s="175" t="s">
        <v>66</v>
      </c>
      <c r="C13" s="158">
        <f>SUM(C14:C15)</f>
        <v>0</v>
      </c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60">
        <f>SUM(D13:O13)</f>
        <v>0</v>
      </c>
    </row>
    <row r="14" spans="1:24" ht="12.75" x14ac:dyDescent="0.25">
      <c r="A14" s="161">
        <v>1001</v>
      </c>
      <c r="B14" s="176" t="s">
        <v>67</v>
      </c>
      <c r="C14" s="162">
        <f>'POA-02'!J27</f>
        <v>0</v>
      </c>
      <c r="D14" s="163"/>
      <c r="E14" s="163"/>
      <c r="F14" s="163"/>
      <c r="G14" s="159"/>
      <c r="H14" s="159"/>
      <c r="I14" s="159"/>
      <c r="J14" s="159"/>
      <c r="K14" s="159"/>
      <c r="L14" s="159"/>
      <c r="M14" s="159"/>
      <c r="N14" s="159"/>
      <c r="O14" s="159"/>
      <c r="P14" s="160">
        <f>SUM(D14:O14)</f>
        <v>0</v>
      </c>
      <c r="Q14" s="45"/>
      <c r="R14" s="45"/>
      <c r="S14" s="45"/>
      <c r="T14" s="44"/>
      <c r="U14" s="44"/>
      <c r="V14" s="46"/>
      <c r="W14" s="44"/>
      <c r="X14" s="44"/>
    </row>
    <row r="15" spans="1:24" ht="12.75" x14ac:dyDescent="0.25">
      <c r="A15" s="161">
        <v>1002</v>
      </c>
      <c r="B15" s="176" t="s">
        <v>68</v>
      </c>
      <c r="C15" s="163">
        <f>'POA-02'!J45</f>
        <v>0</v>
      </c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164"/>
      <c r="P15" s="160">
        <f>SUM(D15:O15)</f>
        <v>0</v>
      </c>
    </row>
    <row r="16" spans="1:24" ht="12.75" x14ac:dyDescent="0.25">
      <c r="A16" s="165">
        <v>2000</v>
      </c>
      <c r="B16" s="176" t="s">
        <v>69</v>
      </c>
      <c r="C16" s="160">
        <f>+C17+C18+C22+C23+C27+C30+C34+C35+C36+C37+C38+C39+C40+C41+C42+C45+C46</f>
        <v>0</v>
      </c>
      <c r="D16" s="160">
        <f t="shared" ref="D16:P16" si="0">+D17+D18+D22+D23+D27+D30+D34+D35+D36+D37+D38+D39+D40+D41+D42+D45+D46</f>
        <v>0</v>
      </c>
      <c r="E16" s="160">
        <f t="shared" si="0"/>
        <v>0</v>
      </c>
      <c r="F16" s="160">
        <f>+F17+F18+F22+F23+F27+F30+F34+F35+F36+F37+F38+F39+F40+F41+F42+F45+F46</f>
        <v>0</v>
      </c>
      <c r="G16" s="160">
        <f t="shared" si="0"/>
        <v>0</v>
      </c>
      <c r="H16" s="160">
        <f t="shared" si="0"/>
        <v>0</v>
      </c>
      <c r="I16" s="160">
        <f t="shared" si="0"/>
        <v>0</v>
      </c>
      <c r="J16" s="160">
        <f t="shared" si="0"/>
        <v>0</v>
      </c>
      <c r="K16" s="160">
        <f t="shared" si="0"/>
        <v>0</v>
      </c>
      <c r="L16" s="160">
        <f t="shared" si="0"/>
        <v>0</v>
      </c>
      <c r="M16" s="160">
        <f t="shared" si="0"/>
        <v>0</v>
      </c>
      <c r="N16" s="160">
        <f t="shared" si="0"/>
        <v>0</v>
      </c>
      <c r="O16" s="160">
        <f t="shared" si="0"/>
        <v>0</v>
      </c>
      <c r="P16" s="160">
        <f t="shared" si="0"/>
        <v>0</v>
      </c>
      <c r="Q16" s="45"/>
      <c r="R16" s="45"/>
      <c r="S16" s="45"/>
      <c r="T16" s="44"/>
      <c r="U16" s="44"/>
      <c r="V16" s="46"/>
      <c r="W16" s="44"/>
      <c r="X16" s="44"/>
    </row>
    <row r="17" spans="1:24" ht="12.75" x14ac:dyDescent="0.25">
      <c r="A17" s="161">
        <v>2001</v>
      </c>
      <c r="B17" s="176" t="s">
        <v>70</v>
      </c>
      <c r="C17" s="163">
        <f>'POA-04'!H24</f>
        <v>0</v>
      </c>
      <c r="D17" s="163">
        <v>0</v>
      </c>
      <c r="E17" s="163"/>
      <c r="F17" s="163"/>
      <c r="G17" s="163">
        <f>+C17</f>
        <v>0</v>
      </c>
      <c r="H17" s="163">
        <v>0</v>
      </c>
      <c r="I17" s="163"/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0">
        <f t="shared" ref="P17:P51" si="1">SUM(D17:O17)</f>
        <v>0</v>
      </c>
    </row>
    <row r="18" spans="1:24" ht="12.75" x14ac:dyDescent="0.25">
      <c r="A18" s="161">
        <v>2002</v>
      </c>
      <c r="B18" s="176" t="s">
        <v>141</v>
      </c>
      <c r="C18" s="163">
        <f>'POA-03'!I29</f>
        <v>0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0">
        <f t="shared" si="1"/>
        <v>0</v>
      </c>
      <c r="Q18" s="48"/>
      <c r="R18" s="48"/>
      <c r="S18" s="48"/>
      <c r="T18" s="48"/>
      <c r="U18" s="48"/>
      <c r="V18" s="48"/>
      <c r="W18" s="48"/>
      <c r="X18" s="48"/>
    </row>
    <row r="19" spans="1:24" ht="12.75" x14ac:dyDescent="0.25">
      <c r="A19" s="161" t="s">
        <v>72</v>
      </c>
      <c r="B19" s="176" t="s">
        <v>73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0">
        <f t="shared" si="1"/>
        <v>0</v>
      </c>
    </row>
    <row r="20" spans="1:24" ht="12.75" x14ac:dyDescent="0.25">
      <c r="A20" s="161" t="s">
        <v>74</v>
      </c>
      <c r="B20" s="176" t="s">
        <v>75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0">
        <f t="shared" si="1"/>
        <v>0</v>
      </c>
      <c r="Q20" s="45"/>
      <c r="R20" s="45"/>
      <c r="S20" s="45"/>
      <c r="T20" s="44"/>
      <c r="U20" s="44"/>
      <c r="V20" s="46"/>
      <c r="W20" s="44"/>
      <c r="X20" s="44"/>
    </row>
    <row r="21" spans="1:24" ht="12.75" x14ac:dyDescent="0.25">
      <c r="A21" s="161" t="s">
        <v>76</v>
      </c>
      <c r="B21" s="176" t="s">
        <v>77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0">
        <f t="shared" si="1"/>
        <v>0</v>
      </c>
    </row>
    <row r="22" spans="1:24" ht="12" customHeight="1" x14ac:dyDescent="0.25">
      <c r="A22" s="161">
        <v>2003</v>
      </c>
      <c r="B22" s="177" t="s">
        <v>78</v>
      </c>
      <c r="C22" s="162">
        <f>'POA-06'!D68</f>
        <v>0</v>
      </c>
      <c r="D22" s="163">
        <v>0</v>
      </c>
      <c r="E22" s="163"/>
      <c r="F22" s="163">
        <v>0</v>
      </c>
      <c r="G22" s="163">
        <v>0</v>
      </c>
      <c r="H22" s="163"/>
      <c r="I22" s="163">
        <v>0</v>
      </c>
      <c r="J22" s="163"/>
      <c r="K22" s="163">
        <v>0</v>
      </c>
      <c r="L22" s="163">
        <v>0</v>
      </c>
      <c r="M22" s="163">
        <v>0</v>
      </c>
      <c r="N22" s="163"/>
      <c r="O22" s="163">
        <v>0</v>
      </c>
      <c r="P22" s="160">
        <f t="shared" si="1"/>
        <v>0</v>
      </c>
    </row>
    <row r="23" spans="1:24" ht="12.75" x14ac:dyDescent="0.25">
      <c r="A23" s="161">
        <v>2004</v>
      </c>
      <c r="B23" s="176" t="s">
        <v>79</v>
      </c>
      <c r="C23" s="162">
        <f>'POA-06'!D69</f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0">
        <f t="shared" si="1"/>
        <v>0</v>
      </c>
      <c r="Q23" s="45"/>
      <c r="R23" s="45"/>
      <c r="S23" s="45"/>
      <c r="T23" s="44"/>
      <c r="U23" s="44"/>
      <c r="V23" s="46"/>
      <c r="W23" s="44"/>
      <c r="X23" s="44"/>
    </row>
    <row r="24" spans="1:24" ht="12.75" x14ac:dyDescent="0.25">
      <c r="A24" s="161" t="s">
        <v>80</v>
      </c>
      <c r="B24" s="176" t="s">
        <v>81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0">
        <f t="shared" si="1"/>
        <v>0</v>
      </c>
    </row>
    <row r="25" spans="1:24" ht="12.75" x14ac:dyDescent="0.25">
      <c r="A25" s="161" t="s">
        <v>82</v>
      </c>
      <c r="B25" s="176" t="s">
        <v>83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0">
        <f t="shared" si="1"/>
        <v>0</v>
      </c>
    </row>
    <row r="26" spans="1:24" ht="12.75" x14ac:dyDescent="0.25">
      <c r="A26" s="161" t="s">
        <v>84</v>
      </c>
      <c r="B26" s="176" t="s">
        <v>85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0">
        <f t="shared" si="1"/>
        <v>0</v>
      </c>
    </row>
    <row r="27" spans="1:24" ht="12.75" x14ac:dyDescent="0.25">
      <c r="A27" s="161">
        <v>2005</v>
      </c>
      <c r="B27" s="176" t="s">
        <v>86</v>
      </c>
      <c r="C27" s="162">
        <f>'POA-06'!D70</f>
        <v>0</v>
      </c>
      <c r="D27" s="163">
        <v>0</v>
      </c>
      <c r="E27" s="163">
        <v>0</v>
      </c>
      <c r="F27" s="163">
        <v>0</v>
      </c>
      <c r="G27" s="163">
        <v>0</v>
      </c>
      <c r="H27" s="163">
        <v>0</v>
      </c>
      <c r="I27" s="163">
        <v>0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0</v>
      </c>
      <c r="P27" s="160">
        <f t="shared" si="1"/>
        <v>0</v>
      </c>
      <c r="Q27" s="45"/>
      <c r="R27" s="45"/>
      <c r="S27" s="45"/>
      <c r="T27" s="44"/>
      <c r="U27" s="44"/>
      <c r="V27" s="46"/>
      <c r="W27" s="44"/>
      <c r="X27" s="44"/>
    </row>
    <row r="28" spans="1:24" ht="12.75" x14ac:dyDescent="0.25">
      <c r="A28" s="161" t="s">
        <v>87</v>
      </c>
      <c r="B28" s="176" t="s">
        <v>88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0">
        <f t="shared" si="1"/>
        <v>0</v>
      </c>
    </row>
    <row r="29" spans="1:24" ht="12.75" x14ac:dyDescent="0.25">
      <c r="A29" s="161" t="s">
        <v>89</v>
      </c>
      <c r="B29" s="176" t="s">
        <v>90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0">
        <f t="shared" si="1"/>
        <v>0</v>
      </c>
    </row>
    <row r="30" spans="1:24" ht="12.75" x14ac:dyDescent="0.25">
      <c r="A30" s="161">
        <v>2006</v>
      </c>
      <c r="B30" s="176" t="s">
        <v>91</v>
      </c>
      <c r="C30" s="166">
        <f>+C31+C32</f>
        <v>0</v>
      </c>
      <c r="D30" s="163">
        <f>+D31+D32</f>
        <v>0</v>
      </c>
      <c r="E30" s="163">
        <f t="shared" ref="E30:O30" si="2">+E31+E32</f>
        <v>0</v>
      </c>
      <c r="F30" s="163">
        <f t="shared" si="2"/>
        <v>0</v>
      </c>
      <c r="G30" s="163">
        <f t="shared" si="2"/>
        <v>0</v>
      </c>
      <c r="H30" s="163">
        <f t="shared" si="2"/>
        <v>0</v>
      </c>
      <c r="I30" s="163">
        <f t="shared" si="2"/>
        <v>0</v>
      </c>
      <c r="J30" s="163">
        <f t="shared" si="2"/>
        <v>0</v>
      </c>
      <c r="K30" s="163">
        <f t="shared" si="2"/>
        <v>0</v>
      </c>
      <c r="L30" s="163">
        <f t="shared" si="2"/>
        <v>0</v>
      </c>
      <c r="M30" s="163">
        <f t="shared" si="2"/>
        <v>0</v>
      </c>
      <c r="N30" s="163">
        <f t="shared" si="2"/>
        <v>0</v>
      </c>
      <c r="O30" s="163">
        <f t="shared" si="2"/>
        <v>0</v>
      </c>
      <c r="P30" s="160">
        <f t="shared" si="1"/>
        <v>0</v>
      </c>
    </row>
    <row r="31" spans="1:24" ht="12.75" x14ac:dyDescent="0.25">
      <c r="A31" s="161" t="s">
        <v>92</v>
      </c>
      <c r="B31" s="176" t="s">
        <v>93</v>
      </c>
      <c r="C31" s="167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0">
        <f t="shared" si="1"/>
        <v>0</v>
      </c>
    </row>
    <row r="32" spans="1:24" ht="12.75" x14ac:dyDescent="0.25">
      <c r="A32" s="161" t="s">
        <v>94</v>
      </c>
      <c r="B32" s="178" t="s">
        <v>159</v>
      </c>
      <c r="C32" s="167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0">
        <f t="shared" si="1"/>
        <v>0</v>
      </c>
    </row>
    <row r="33" spans="1:16" ht="11.25" customHeight="1" x14ac:dyDescent="0.25">
      <c r="A33" s="161" t="s">
        <v>95</v>
      </c>
      <c r="B33" s="176" t="s">
        <v>96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0">
        <f t="shared" si="1"/>
        <v>0</v>
      </c>
    </row>
    <row r="34" spans="1:16" ht="12.75" x14ac:dyDescent="0.25">
      <c r="A34" s="161">
        <v>2007</v>
      </c>
      <c r="B34" s="178" t="s">
        <v>140</v>
      </c>
      <c r="C34" s="162">
        <v>0</v>
      </c>
      <c r="D34" s="163">
        <v>0</v>
      </c>
      <c r="E34" s="163">
        <v>0</v>
      </c>
      <c r="F34" s="163">
        <v>0</v>
      </c>
      <c r="G34" s="163"/>
      <c r="H34" s="163"/>
      <c r="I34" s="163">
        <v>0</v>
      </c>
      <c r="J34" s="163"/>
      <c r="K34" s="163">
        <v>0</v>
      </c>
      <c r="L34" s="163">
        <v>0</v>
      </c>
      <c r="M34" s="163">
        <v>0</v>
      </c>
      <c r="N34" s="163"/>
      <c r="O34" s="163"/>
      <c r="P34" s="160">
        <f t="shared" si="1"/>
        <v>0</v>
      </c>
    </row>
    <row r="35" spans="1:16" ht="12.75" customHeight="1" x14ac:dyDescent="0.25">
      <c r="A35" s="161">
        <v>2008</v>
      </c>
      <c r="B35" s="178" t="s">
        <v>158</v>
      </c>
      <c r="C35" s="162"/>
      <c r="D35" s="163">
        <v>0</v>
      </c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0">
        <f t="shared" si="1"/>
        <v>0</v>
      </c>
    </row>
    <row r="36" spans="1:16" ht="12.75" x14ac:dyDescent="0.25">
      <c r="A36" s="161">
        <v>2009</v>
      </c>
      <c r="B36" s="176" t="s">
        <v>99</v>
      </c>
      <c r="C36" s="162">
        <f>'POA-06'!D74</f>
        <v>0</v>
      </c>
      <c r="D36" s="163">
        <v>0</v>
      </c>
      <c r="E36" s="163">
        <v>0</v>
      </c>
      <c r="F36" s="163"/>
      <c r="G36" s="163">
        <v>0</v>
      </c>
      <c r="H36" s="163">
        <v>0</v>
      </c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0">
        <f t="shared" si="1"/>
        <v>0</v>
      </c>
    </row>
    <row r="37" spans="1:16" ht="12.75" x14ac:dyDescent="0.25">
      <c r="A37" s="161">
        <v>2010</v>
      </c>
      <c r="B37" s="178" t="s">
        <v>157</v>
      </c>
      <c r="C37" s="162">
        <f>'POA-06'!D75</f>
        <v>0</v>
      </c>
      <c r="D37" s="163">
        <v>0</v>
      </c>
      <c r="E37" s="163">
        <v>0</v>
      </c>
      <c r="F37" s="163">
        <v>0</v>
      </c>
      <c r="G37" s="163">
        <v>0</v>
      </c>
      <c r="H37" s="163">
        <v>0</v>
      </c>
      <c r="I37" s="163">
        <v>0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0">
        <f t="shared" si="1"/>
        <v>0</v>
      </c>
    </row>
    <row r="38" spans="1:16" ht="12.75" x14ac:dyDescent="0.25">
      <c r="A38" s="161">
        <v>2011</v>
      </c>
      <c r="B38" s="176" t="s">
        <v>101</v>
      </c>
      <c r="C38" s="162"/>
      <c r="D38" s="163"/>
      <c r="E38" s="163"/>
      <c r="F38" s="163"/>
      <c r="G38" s="163"/>
      <c r="H38" s="163"/>
      <c r="I38" s="168"/>
      <c r="J38" s="163"/>
      <c r="K38" s="163"/>
      <c r="L38" s="163"/>
      <c r="M38" s="163"/>
      <c r="N38" s="163"/>
      <c r="O38" s="163"/>
      <c r="P38" s="160">
        <f t="shared" si="1"/>
        <v>0</v>
      </c>
    </row>
    <row r="39" spans="1:16" ht="12.75" customHeight="1" x14ac:dyDescent="0.25">
      <c r="A39" s="161">
        <v>2012</v>
      </c>
      <c r="B39" s="177" t="s">
        <v>102</v>
      </c>
      <c r="C39" s="162">
        <f>'POA-06'!D77</f>
        <v>0</v>
      </c>
      <c r="D39" s="163">
        <v>0</v>
      </c>
      <c r="E39" s="163"/>
      <c r="F39" s="163">
        <v>0</v>
      </c>
      <c r="G39" s="163">
        <v>0</v>
      </c>
      <c r="H39" s="163"/>
      <c r="I39" s="163">
        <v>0</v>
      </c>
      <c r="J39" s="163">
        <v>0</v>
      </c>
      <c r="K39" s="163"/>
      <c r="L39" s="163">
        <v>0</v>
      </c>
      <c r="M39" s="163">
        <v>0</v>
      </c>
      <c r="N39" s="163"/>
      <c r="O39" s="163">
        <v>0</v>
      </c>
      <c r="P39" s="160">
        <f t="shared" si="1"/>
        <v>0</v>
      </c>
    </row>
    <row r="40" spans="1:16" ht="12.75" x14ac:dyDescent="0.25">
      <c r="A40" s="161">
        <v>2013</v>
      </c>
      <c r="B40" s="176" t="s">
        <v>103</v>
      </c>
      <c r="C40" s="162"/>
      <c r="D40" s="163">
        <v>0</v>
      </c>
      <c r="E40" s="163"/>
      <c r="F40" s="163">
        <v>0</v>
      </c>
      <c r="G40" s="163">
        <v>0</v>
      </c>
      <c r="H40" s="163">
        <v>0</v>
      </c>
      <c r="I40" s="163">
        <v>0</v>
      </c>
      <c r="J40" s="163">
        <v>0</v>
      </c>
      <c r="K40" s="163">
        <v>0</v>
      </c>
      <c r="L40" s="163">
        <v>0</v>
      </c>
      <c r="M40" s="163">
        <v>0</v>
      </c>
      <c r="N40" s="163">
        <v>0</v>
      </c>
      <c r="O40" s="163">
        <v>0</v>
      </c>
      <c r="P40" s="160">
        <f t="shared" si="1"/>
        <v>0</v>
      </c>
    </row>
    <row r="41" spans="1:16" ht="12.75" x14ac:dyDescent="0.25">
      <c r="A41" s="161">
        <v>2014</v>
      </c>
      <c r="B41" s="176" t="s">
        <v>104</v>
      </c>
      <c r="C41" s="162">
        <f>'POA-06'!D79</f>
        <v>0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0">
        <f t="shared" si="1"/>
        <v>0</v>
      </c>
    </row>
    <row r="42" spans="1:16" ht="12.75" x14ac:dyDescent="0.25">
      <c r="A42" s="161">
        <v>2015</v>
      </c>
      <c r="B42" s="176" t="s">
        <v>105</v>
      </c>
      <c r="C42" s="162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>
        <v>0</v>
      </c>
      <c r="O42" s="163"/>
      <c r="P42" s="160">
        <f t="shared" si="1"/>
        <v>0</v>
      </c>
    </row>
    <row r="43" spans="1:16" ht="12.75" x14ac:dyDescent="0.25">
      <c r="A43" s="161" t="s">
        <v>106</v>
      </c>
      <c r="B43" s="176" t="s">
        <v>107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0">
        <f t="shared" si="1"/>
        <v>0</v>
      </c>
    </row>
    <row r="44" spans="1:16" ht="12.75" x14ac:dyDescent="0.25">
      <c r="A44" s="161" t="s">
        <v>108</v>
      </c>
      <c r="B44" s="176" t="s">
        <v>109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0">
        <f t="shared" si="1"/>
        <v>0</v>
      </c>
    </row>
    <row r="45" spans="1:16" ht="12.75" x14ac:dyDescent="0.25">
      <c r="A45" s="161">
        <v>2016</v>
      </c>
      <c r="B45" s="176" t="s">
        <v>110</v>
      </c>
      <c r="C45" s="163">
        <f>'POA-06'!D81</f>
        <v>0</v>
      </c>
      <c r="D45" s="163">
        <v>0</v>
      </c>
      <c r="E45" s="163">
        <v>0</v>
      </c>
      <c r="F45" s="163">
        <v>0</v>
      </c>
      <c r="G45" s="163">
        <v>0</v>
      </c>
      <c r="H45" s="163"/>
      <c r="I45" s="163">
        <v>0</v>
      </c>
      <c r="J45" s="163"/>
      <c r="K45" s="163">
        <v>0</v>
      </c>
      <c r="L45" s="163">
        <v>0</v>
      </c>
      <c r="M45" s="163">
        <v>0</v>
      </c>
      <c r="N45" s="163">
        <v>0</v>
      </c>
      <c r="O45" s="163"/>
      <c r="P45" s="160">
        <f t="shared" si="1"/>
        <v>0</v>
      </c>
    </row>
    <row r="46" spans="1:16" ht="12.75" x14ac:dyDescent="0.25">
      <c r="A46" s="161">
        <v>2017</v>
      </c>
      <c r="B46" s="176" t="s">
        <v>111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  <c r="H46" s="163">
        <v>0</v>
      </c>
      <c r="I46" s="163">
        <v>0</v>
      </c>
      <c r="J46" s="163">
        <v>0</v>
      </c>
      <c r="K46" s="163">
        <v>0</v>
      </c>
      <c r="L46" s="163">
        <v>0</v>
      </c>
      <c r="M46" s="163">
        <v>0</v>
      </c>
      <c r="N46" s="163">
        <v>0</v>
      </c>
      <c r="O46" s="163">
        <v>0</v>
      </c>
      <c r="P46" s="160">
        <f t="shared" si="1"/>
        <v>0</v>
      </c>
    </row>
    <row r="47" spans="1:16" ht="12.75" x14ac:dyDescent="0.25">
      <c r="A47" s="165">
        <v>3000</v>
      </c>
      <c r="B47" s="176" t="s">
        <v>112</v>
      </c>
      <c r="C47" s="160">
        <v>0</v>
      </c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>
        <f t="shared" si="1"/>
        <v>0</v>
      </c>
    </row>
    <row r="48" spans="1:16" ht="12.75" x14ac:dyDescent="0.25">
      <c r="A48" s="165">
        <v>4000</v>
      </c>
      <c r="B48" s="176" t="s">
        <v>113</v>
      </c>
      <c r="C48" s="163">
        <f>'POA-05'!C26</f>
        <v>200000000</v>
      </c>
      <c r="D48" s="163"/>
      <c r="E48" s="163"/>
      <c r="F48" s="163">
        <v>100000000</v>
      </c>
      <c r="G48" s="163">
        <v>100000000</v>
      </c>
      <c r="H48" s="163"/>
      <c r="I48" s="163"/>
      <c r="J48" s="163"/>
      <c r="K48" s="163"/>
      <c r="L48" s="163"/>
      <c r="M48" s="163"/>
      <c r="N48" s="163"/>
      <c r="O48" s="160"/>
      <c r="P48" s="160">
        <f t="shared" si="1"/>
        <v>200000000</v>
      </c>
    </row>
    <row r="49" spans="1:16" ht="12.75" x14ac:dyDescent="0.25">
      <c r="A49" s="165">
        <v>5000</v>
      </c>
      <c r="B49" s="176" t="s">
        <v>114</v>
      </c>
      <c r="C49" s="163"/>
      <c r="D49" s="160"/>
      <c r="E49" s="160"/>
      <c r="F49" s="160"/>
      <c r="G49" s="160"/>
      <c r="H49" s="160"/>
      <c r="I49" s="169"/>
      <c r="J49" s="160"/>
      <c r="K49" s="160"/>
      <c r="L49" s="160"/>
      <c r="M49" s="160"/>
      <c r="N49" s="160"/>
      <c r="O49" s="160">
        <v>0</v>
      </c>
      <c r="P49" s="160">
        <f t="shared" si="1"/>
        <v>0</v>
      </c>
    </row>
    <row r="50" spans="1:16" ht="12.75" x14ac:dyDescent="0.25">
      <c r="A50" s="165">
        <v>6000</v>
      </c>
      <c r="B50" s="176" t="s">
        <v>115</v>
      </c>
      <c r="C50" s="166">
        <v>0</v>
      </c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>
        <v>0</v>
      </c>
      <c r="P50" s="160">
        <f t="shared" si="1"/>
        <v>0</v>
      </c>
    </row>
    <row r="51" spans="1:16" ht="12.75" x14ac:dyDescent="0.25">
      <c r="A51" s="165">
        <v>7000</v>
      </c>
      <c r="B51" s="176" t="s">
        <v>116</v>
      </c>
      <c r="C51" s="166"/>
      <c r="D51" s="160"/>
      <c r="E51" s="160"/>
      <c r="F51" s="160"/>
      <c r="G51" s="160"/>
      <c r="H51" s="160"/>
      <c r="I51" s="160"/>
      <c r="J51" s="160">
        <v>0</v>
      </c>
      <c r="K51" s="160">
        <v>0</v>
      </c>
      <c r="L51" s="160">
        <v>0</v>
      </c>
      <c r="M51" s="160">
        <v>0</v>
      </c>
      <c r="N51" s="160">
        <v>0</v>
      </c>
      <c r="O51" s="160"/>
      <c r="P51" s="160">
        <f t="shared" si="1"/>
        <v>0</v>
      </c>
    </row>
    <row r="52" spans="1:16" ht="12.75" x14ac:dyDescent="0.25">
      <c r="A52" s="170"/>
      <c r="B52" s="170" t="s">
        <v>31</v>
      </c>
      <c r="C52" s="166">
        <f>+C13+C16+C47+C48+C49+C50+C51</f>
        <v>200000000</v>
      </c>
      <c r="D52" s="166">
        <f t="shared" ref="D52:O52" si="3">+D13+D16+D47+D48+D49+D50+D51</f>
        <v>0</v>
      </c>
      <c r="E52" s="166">
        <f t="shared" si="3"/>
        <v>0</v>
      </c>
      <c r="F52" s="166">
        <f t="shared" si="3"/>
        <v>100000000</v>
      </c>
      <c r="G52" s="166">
        <f t="shared" si="3"/>
        <v>100000000</v>
      </c>
      <c r="H52" s="166">
        <f t="shared" si="3"/>
        <v>0</v>
      </c>
      <c r="I52" s="166">
        <f t="shared" si="3"/>
        <v>0</v>
      </c>
      <c r="J52" s="166">
        <f t="shared" si="3"/>
        <v>0</v>
      </c>
      <c r="K52" s="166">
        <f t="shared" si="3"/>
        <v>0</v>
      </c>
      <c r="L52" s="166">
        <f t="shared" si="3"/>
        <v>0</v>
      </c>
      <c r="M52" s="166">
        <f t="shared" si="3"/>
        <v>0</v>
      </c>
      <c r="N52" s="166">
        <f t="shared" si="3"/>
        <v>0</v>
      </c>
      <c r="O52" s="166">
        <f t="shared" si="3"/>
        <v>0</v>
      </c>
      <c r="P52" s="166">
        <f>+P14+P16+P47+P48+P49+P50+P51</f>
        <v>200000000</v>
      </c>
    </row>
    <row r="54" spans="1:16" x14ac:dyDescent="0.15">
      <c r="C54" s="22"/>
      <c r="O54" s="173"/>
    </row>
    <row r="56" spans="1:16" x14ac:dyDescent="0.15">
      <c r="C56" s="22"/>
    </row>
    <row r="58" spans="1:16" x14ac:dyDescent="0.15">
      <c r="C58" s="22"/>
      <c r="E58" s="22"/>
    </row>
  </sheetData>
  <mergeCells count="21">
    <mergeCell ref="A11:A12"/>
    <mergeCell ref="B11:B12"/>
    <mergeCell ref="C11:C12"/>
    <mergeCell ref="D11:O11"/>
    <mergeCell ref="A9:P9"/>
    <mergeCell ref="P11:P12"/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7:L7"/>
    <mergeCell ref="H8:L8"/>
    <mergeCell ref="M6:P6"/>
    <mergeCell ref="M7:P7"/>
    <mergeCell ref="M8:P8"/>
    <mergeCell ref="H6:L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2" workbookViewId="0">
      <selection activeCell="F52" sqref="F52"/>
    </sheetView>
  </sheetViews>
  <sheetFormatPr baseColWidth="10" defaultRowHeight="12.75" x14ac:dyDescent="0.2"/>
  <cols>
    <col min="1" max="1" width="13.140625" customWidth="1"/>
    <col min="2" max="2" width="23.28515625" customWidth="1"/>
    <col min="3" max="3" width="13.5703125" customWidth="1"/>
    <col min="4" max="4" width="15" customWidth="1"/>
    <col min="5" max="5" width="13.5703125" customWidth="1"/>
    <col min="6" max="6" width="15.5703125" customWidth="1"/>
    <col min="7" max="7" width="14.85546875" customWidth="1"/>
    <col min="8" max="8" width="14.5703125" customWidth="1"/>
    <col min="9" max="9" width="19.5703125" customWidth="1"/>
    <col min="10" max="10" width="10" customWidth="1"/>
  </cols>
  <sheetData>
    <row r="1" spans="1:10" ht="12.75" customHeight="1" x14ac:dyDescent="0.2">
      <c r="A1" s="264"/>
      <c r="B1" s="265"/>
      <c r="C1" s="270" t="s">
        <v>175</v>
      </c>
      <c r="D1" s="270"/>
      <c r="E1" s="270"/>
      <c r="F1" s="270"/>
      <c r="G1" s="270"/>
      <c r="H1" s="236" t="s">
        <v>164</v>
      </c>
      <c r="I1" s="237"/>
      <c r="J1" s="210"/>
    </row>
    <row r="2" spans="1:10" ht="12.75" customHeight="1" x14ac:dyDescent="0.2">
      <c r="A2" s="266"/>
      <c r="B2" s="267"/>
      <c r="C2" s="271"/>
      <c r="D2" s="271"/>
      <c r="E2" s="271"/>
      <c r="F2" s="271"/>
      <c r="G2" s="271"/>
      <c r="H2" s="238" t="s">
        <v>165</v>
      </c>
      <c r="I2" s="239"/>
      <c r="J2" s="210"/>
    </row>
    <row r="3" spans="1:10" ht="12.75" customHeight="1" x14ac:dyDescent="0.2">
      <c r="A3" s="266"/>
      <c r="B3" s="267"/>
      <c r="C3" s="271"/>
      <c r="D3" s="271"/>
      <c r="E3" s="271"/>
      <c r="F3" s="271"/>
      <c r="G3" s="271"/>
      <c r="H3" s="238" t="s">
        <v>166</v>
      </c>
      <c r="I3" s="239"/>
      <c r="J3" s="210"/>
    </row>
    <row r="4" spans="1:10" ht="12.75" customHeight="1" x14ac:dyDescent="0.2">
      <c r="A4" s="266"/>
      <c r="B4" s="267"/>
      <c r="C4" s="271"/>
      <c r="D4" s="271"/>
      <c r="E4" s="271"/>
      <c r="F4" s="271"/>
      <c r="G4" s="271"/>
      <c r="H4" s="238" t="s">
        <v>177</v>
      </c>
      <c r="I4" s="239"/>
      <c r="J4" s="210"/>
    </row>
    <row r="5" spans="1:10" ht="12.75" customHeight="1" x14ac:dyDescent="0.2">
      <c r="A5" s="266"/>
      <c r="B5" s="267"/>
      <c r="C5" s="271"/>
      <c r="D5" s="271"/>
      <c r="E5" s="271"/>
      <c r="F5" s="271"/>
      <c r="G5" s="271"/>
      <c r="H5" s="240" t="s">
        <v>150</v>
      </c>
      <c r="I5" s="241"/>
      <c r="J5" s="211"/>
    </row>
    <row r="6" spans="1:10" ht="13.5" customHeight="1" x14ac:dyDescent="0.2">
      <c r="A6" s="266"/>
      <c r="B6" s="267"/>
      <c r="C6" s="242" t="s">
        <v>167</v>
      </c>
      <c r="D6" s="242"/>
      <c r="E6" s="242" t="s">
        <v>168</v>
      </c>
      <c r="F6" s="242"/>
      <c r="G6" s="242"/>
      <c r="H6" s="242" t="s">
        <v>169</v>
      </c>
      <c r="I6" s="243"/>
      <c r="J6" s="212"/>
    </row>
    <row r="7" spans="1:10" ht="13.5" customHeight="1" x14ac:dyDescent="0.25">
      <c r="A7" s="266"/>
      <c r="B7" s="267"/>
      <c r="C7" s="332" t="s">
        <v>170</v>
      </c>
      <c r="D7" s="332"/>
      <c r="E7" s="242" t="s">
        <v>171</v>
      </c>
      <c r="F7" s="242"/>
      <c r="G7" s="242"/>
      <c r="H7" s="242" t="s">
        <v>173</v>
      </c>
      <c r="I7" s="243"/>
      <c r="J7" s="213"/>
    </row>
    <row r="8" spans="1:10" ht="13.5" x14ac:dyDescent="0.25">
      <c r="A8" s="268"/>
      <c r="B8" s="269"/>
      <c r="C8" s="333"/>
      <c r="D8" s="333"/>
      <c r="E8" s="272" t="s">
        <v>172</v>
      </c>
      <c r="F8" s="272"/>
      <c r="G8" s="272"/>
      <c r="H8" s="272" t="s">
        <v>174</v>
      </c>
      <c r="I8" s="273"/>
      <c r="J8" s="213"/>
    </row>
    <row r="9" spans="1:10" x14ac:dyDescent="0.2">
      <c r="A9" s="334" t="s">
        <v>119</v>
      </c>
      <c r="B9" s="334"/>
      <c r="C9" s="334"/>
      <c r="D9" s="334"/>
      <c r="E9" s="334"/>
      <c r="F9" s="334"/>
      <c r="G9" s="334"/>
      <c r="H9" s="334"/>
      <c r="I9" s="334"/>
    </row>
    <row r="10" spans="1:10" ht="13.5" thickBot="1" x14ac:dyDescent="0.25">
      <c r="A10" s="21"/>
      <c r="B10" s="22"/>
      <c r="C10" s="23"/>
      <c r="D10" s="23"/>
      <c r="E10" s="23"/>
      <c r="F10" s="23"/>
      <c r="G10" s="23"/>
      <c r="H10" s="23"/>
      <c r="I10" s="24"/>
    </row>
    <row r="11" spans="1:10" ht="13.5" thickBot="1" x14ac:dyDescent="0.25">
      <c r="A11" s="337"/>
      <c r="B11" s="339" t="s">
        <v>28</v>
      </c>
      <c r="C11" s="341" t="s">
        <v>142</v>
      </c>
      <c r="D11" s="342"/>
      <c r="E11" s="342"/>
      <c r="F11" s="342"/>
      <c r="G11" s="342"/>
      <c r="H11" s="342"/>
      <c r="I11" s="343" t="s">
        <v>31</v>
      </c>
    </row>
    <row r="12" spans="1:10" ht="13.5" thickBot="1" x14ac:dyDescent="0.25">
      <c r="A12" s="338"/>
      <c r="B12" s="340"/>
      <c r="C12" s="36" t="s">
        <v>143</v>
      </c>
      <c r="D12" s="36" t="s">
        <v>144</v>
      </c>
      <c r="E12" s="36" t="s">
        <v>145</v>
      </c>
      <c r="F12" s="36" t="s">
        <v>146</v>
      </c>
      <c r="G12" s="36" t="s">
        <v>147</v>
      </c>
      <c r="H12" s="36" t="s">
        <v>148</v>
      </c>
      <c r="I12" s="344"/>
    </row>
    <row r="13" spans="1:10" x14ac:dyDescent="0.2">
      <c r="A13" s="33">
        <v>1000</v>
      </c>
      <c r="B13" s="34" t="s">
        <v>66</v>
      </c>
      <c r="C13" s="35">
        <f t="shared" ref="C13:H13" si="0">SUM(C14:C15)</f>
        <v>0</v>
      </c>
      <c r="D13" s="35">
        <f t="shared" si="0"/>
        <v>0</v>
      </c>
      <c r="E13" s="35">
        <f t="shared" si="0"/>
        <v>0</v>
      </c>
      <c r="F13" s="35">
        <f t="shared" si="0"/>
        <v>0</v>
      </c>
      <c r="G13" s="35">
        <f t="shared" si="0"/>
        <v>0</v>
      </c>
      <c r="H13" s="35">
        <f t="shared" si="0"/>
        <v>0</v>
      </c>
      <c r="I13" s="29">
        <f>SUM(C13:H13)</f>
        <v>0</v>
      </c>
    </row>
    <row r="14" spans="1:10" x14ac:dyDescent="0.2">
      <c r="A14" s="25">
        <v>1001</v>
      </c>
      <c r="B14" s="25" t="s">
        <v>67</v>
      </c>
      <c r="C14" s="31"/>
      <c r="D14" s="31"/>
      <c r="E14" s="31"/>
      <c r="F14" s="31">
        <f>'POA-02'!J18</f>
        <v>0</v>
      </c>
      <c r="G14" s="31">
        <f>'POA-02'!J19</f>
        <v>0</v>
      </c>
      <c r="H14" s="31">
        <v>0</v>
      </c>
      <c r="I14" s="29">
        <f>SUM(C14:H14)</f>
        <v>0</v>
      </c>
    </row>
    <row r="15" spans="1:10" x14ac:dyDescent="0.2">
      <c r="A15" s="25">
        <v>1002</v>
      </c>
      <c r="B15" s="25" t="s">
        <v>68</v>
      </c>
      <c r="C15" s="49"/>
      <c r="D15" s="31"/>
      <c r="E15" s="31"/>
      <c r="F15" s="31"/>
      <c r="G15" s="31"/>
      <c r="H15" s="31"/>
      <c r="I15" s="29"/>
    </row>
    <row r="16" spans="1:10" x14ac:dyDescent="0.2">
      <c r="A16" s="27">
        <v>2000</v>
      </c>
      <c r="B16" s="25" t="s">
        <v>69</v>
      </c>
      <c r="C16" s="29"/>
      <c r="D16" s="29"/>
      <c r="E16" s="29"/>
      <c r="F16" s="29"/>
      <c r="G16" s="29"/>
      <c r="H16" s="29"/>
      <c r="I16" s="29"/>
    </row>
    <row r="17" spans="1:9" x14ac:dyDescent="0.2">
      <c r="A17" s="25">
        <v>2001</v>
      </c>
      <c r="B17" s="25" t="s">
        <v>70</v>
      </c>
      <c r="C17" s="31"/>
      <c r="D17" s="31"/>
      <c r="E17" s="31">
        <f>'POA-04'!H24</f>
        <v>0</v>
      </c>
      <c r="F17" s="31"/>
      <c r="G17" s="31">
        <v>0</v>
      </c>
      <c r="H17" s="31"/>
      <c r="I17" s="29"/>
    </row>
    <row r="18" spans="1:9" x14ac:dyDescent="0.2">
      <c r="A18" s="25">
        <v>2002</v>
      </c>
      <c r="B18" s="25" t="s">
        <v>141</v>
      </c>
      <c r="C18" s="31"/>
      <c r="D18" s="31"/>
      <c r="E18" s="31">
        <f>'POA-03'!I29</f>
        <v>0</v>
      </c>
      <c r="F18" s="31"/>
      <c r="G18" s="31"/>
      <c r="H18" s="31"/>
      <c r="I18" s="29"/>
    </row>
    <row r="19" spans="1:9" x14ac:dyDescent="0.2">
      <c r="A19" s="25" t="s">
        <v>72</v>
      </c>
      <c r="B19" s="25" t="s">
        <v>73</v>
      </c>
      <c r="C19" s="31"/>
      <c r="D19" s="31"/>
      <c r="E19" s="31"/>
      <c r="F19" s="31"/>
      <c r="G19" s="31"/>
      <c r="H19" s="31"/>
      <c r="I19" s="29"/>
    </row>
    <row r="20" spans="1:9" x14ac:dyDescent="0.2">
      <c r="A20" s="25" t="s">
        <v>74</v>
      </c>
      <c r="B20" s="25" t="s">
        <v>75</v>
      </c>
      <c r="C20" s="31"/>
      <c r="D20" s="31"/>
      <c r="E20" s="31"/>
      <c r="F20" s="31"/>
      <c r="G20" s="31"/>
      <c r="H20" s="31"/>
      <c r="I20" s="29"/>
    </row>
    <row r="21" spans="1:9" x14ac:dyDescent="0.2">
      <c r="A21" s="25" t="s">
        <v>76</v>
      </c>
      <c r="B21" s="25" t="s">
        <v>77</v>
      </c>
      <c r="C21" s="31"/>
      <c r="D21" s="31"/>
      <c r="E21" s="31"/>
      <c r="F21" s="31"/>
      <c r="G21" s="31"/>
      <c r="H21" s="31"/>
      <c r="I21" s="29"/>
    </row>
    <row r="22" spans="1:9" x14ac:dyDescent="0.2">
      <c r="A22" s="25">
        <v>2003</v>
      </c>
      <c r="B22" s="32" t="s">
        <v>78</v>
      </c>
      <c r="C22" s="31"/>
      <c r="D22" s="31"/>
      <c r="E22" s="31">
        <v>0</v>
      </c>
      <c r="F22" s="31">
        <v>0</v>
      </c>
      <c r="G22" s="31"/>
      <c r="H22" s="31">
        <v>0</v>
      </c>
      <c r="I22" s="29"/>
    </row>
    <row r="23" spans="1:9" x14ac:dyDescent="0.2">
      <c r="A23" s="25">
        <v>2004</v>
      </c>
      <c r="B23" s="25" t="s">
        <v>79</v>
      </c>
      <c r="C23" s="31"/>
      <c r="D23" s="31"/>
      <c r="E23" s="31">
        <v>0</v>
      </c>
      <c r="F23" s="31">
        <v>0</v>
      </c>
      <c r="G23" s="31">
        <v>0</v>
      </c>
      <c r="H23" s="31"/>
      <c r="I23" s="29"/>
    </row>
    <row r="24" spans="1:9" x14ac:dyDescent="0.2">
      <c r="A24" s="25" t="s">
        <v>80</v>
      </c>
      <c r="B24" s="25" t="s">
        <v>81</v>
      </c>
      <c r="C24" s="31"/>
      <c r="D24" s="31"/>
      <c r="E24" s="31"/>
      <c r="F24" s="31"/>
      <c r="G24" s="31"/>
      <c r="H24" s="31"/>
      <c r="I24" s="29"/>
    </row>
    <row r="25" spans="1:9" x14ac:dyDescent="0.2">
      <c r="A25" s="25" t="s">
        <v>82</v>
      </c>
      <c r="B25" s="25" t="s">
        <v>83</v>
      </c>
      <c r="C25" s="31"/>
      <c r="D25" s="31"/>
      <c r="E25" s="31"/>
      <c r="F25" s="31"/>
      <c r="G25" s="31"/>
      <c r="H25" s="31"/>
      <c r="I25" s="29"/>
    </row>
    <row r="26" spans="1:9" x14ac:dyDescent="0.2">
      <c r="A26" s="25" t="s">
        <v>84</v>
      </c>
      <c r="B26" s="25" t="s">
        <v>85</v>
      </c>
      <c r="C26" s="31"/>
      <c r="D26" s="31"/>
      <c r="E26" s="31"/>
      <c r="F26" s="31"/>
      <c r="G26" s="31"/>
      <c r="H26" s="31"/>
      <c r="I26" s="29"/>
    </row>
    <row r="27" spans="1:9" x14ac:dyDescent="0.2">
      <c r="A27" s="25">
        <v>2005</v>
      </c>
      <c r="B27" s="25" t="s">
        <v>86</v>
      </c>
      <c r="C27" s="31"/>
      <c r="D27" s="31">
        <v>0</v>
      </c>
      <c r="E27" s="31">
        <v>0</v>
      </c>
      <c r="F27" s="31">
        <v>0</v>
      </c>
      <c r="G27" s="31">
        <v>0</v>
      </c>
      <c r="H27" s="31"/>
      <c r="I27" s="29"/>
    </row>
    <row r="28" spans="1:9" x14ac:dyDescent="0.2">
      <c r="A28" s="25" t="s">
        <v>87</v>
      </c>
      <c r="B28" s="25" t="s">
        <v>88</v>
      </c>
      <c r="C28" s="31"/>
      <c r="D28" s="31"/>
      <c r="E28" s="31"/>
      <c r="F28" s="31"/>
      <c r="G28" s="31"/>
      <c r="H28" s="31"/>
      <c r="I28" s="29"/>
    </row>
    <row r="29" spans="1:9" x14ac:dyDescent="0.2">
      <c r="A29" s="25" t="s">
        <v>89</v>
      </c>
      <c r="B29" s="25" t="s">
        <v>90</v>
      </c>
      <c r="C29" s="31"/>
      <c r="D29" s="31"/>
      <c r="E29" s="31"/>
      <c r="F29" s="31"/>
      <c r="G29" s="31"/>
      <c r="H29" s="31"/>
      <c r="I29" s="29"/>
    </row>
    <row r="30" spans="1:9" x14ac:dyDescent="0.2">
      <c r="A30" s="25">
        <v>2006</v>
      </c>
      <c r="B30" s="25" t="s">
        <v>91</v>
      </c>
      <c r="C30" s="31"/>
      <c r="D30" s="31"/>
      <c r="E30" s="31"/>
      <c r="F30" s="31"/>
      <c r="G30" s="31"/>
      <c r="H30" s="31"/>
      <c r="I30" s="29"/>
    </row>
    <row r="31" spans="1:9" x14ac:dyDescent="0.2">
      <c r="A31" s="25" t="s">
        <v>92</v>
      </c>
      <c r="B31" s="25" t="s">
        <v>93</v>
      </c>
      <c r="C31" s="31"/>
      <c r="D31" s="31"/>
      <c r="E31" s="31"/>
      <c r="F31" s="31"/>
      <c r="G31" s="31"/>
      <c r="H31" s="31"/>
      <c r="I31" s="29"/>
    </row>
    <row r="32" spans="1:9" ht="21.75" x14ac:dyDescent="0.2">
      <c r="A32" s="25" t="s">
        <v>94</v>
      </c>
      <c r="B32" s="32" t="s">
        <v>135</v>
      </c>
      <c r="C32" s="31"/>
      <c r="D32" s="31"/>
      <c r="E32" s="31"/>
      <c r="F32" s="31"/>
      <c r="G32" s="31"/>
      <c r="H32" s="31"/>
      <c r="I32" s="29"/>
    </row>
    <row r="33" spans="1:9" x14ac:dyDescent="0.2">
      <c r="A33" s="25" t="s">
        <v>95</v>
      </c>
      <c r="B33" s="25" t="s">
        <v>96</v>
      </c>
      <c r="C33" s="31"/>
      <c r="D33" s="31"/>
      <c r="E33" s="31"/>
      <c r="F33" s="31"/>
      <c r="G33" s="31"/>
      <c r="H33" s="31"/>
      <c r="I33" s="29"/>
    </row>
    <row r="34" spans="1:9" x14ac:dyDescent="0.2">
      <c r="A34" s="25">
        <v>2007</v>
      </c>
      <c r="B34" s="32" t="s">
        <v>140</v>
      </c>
      <c r="C34" s="31"/>
      <c r="D34" s="50"/>
      <c r="E34" s="31"/>
      <c r="F34" s="31"/>
      <c r="G34" s="31"/>
      <c r="H34" s="31"/>
      <c r="I34" s="29"/>
    </row>
    <row r="35" spans="1:9" ht="21.75" x14ac:dyDescent="0.2">
      <c r="A35" s="25">
        <v>2008</v>
      </c>
      <c r="B35" s="32" t="s">
        <v>98</v>
      </c>
      <c r="C35" s="31"/>
      <c r="D35" s="31"/>
      <c r="E35" s="31"/>
      <c r="F35" s="31"/>
      <c r="G35" s="31"/>
      <c r="H35" s="31"/>
      <c r="I35" s="29"/>
    </row>
    <row r="36" spans="1:9" x14ac:dyDescent="0.2">
      <c r="A36" s="25">
        <v>2009</v>
      </c>
      <c r="B36" s="25" t="s">
        <v>99</v>
      </c>
      <c r="C36" s="31"/>
      <c r="D36" s="31"/>
      <c r="E36" s="31"/>
      <c r="F36" s="31"/>
      <c r="G36" s="31"/>
      <c r="H36" s="31"/>
      <c r="I36" s="29"/>
    </row>
    <row r="37" spans="1:9" x14ac:dyDescent="0.2">
      <c r="A37" s="25">
        <v>2010</v>
      </c>
      <c r="B37" s="32" t="s">
        <v>100</v>
      </c>
      <c r="C37" s="31"/>
      <c r="D37" s="31"/>
      <c r="E37" s="31"/>
      <c r="F37" s="31"/>
      <c r="G37" s="31"/>
      <c r="H37" s="31"/>
      <c r="I37" s="29"/>
    </row>
    <row r="38" spans="1:9" x14ac:dyDescent="0.2">
      <c r="A38" s="25">
        <v>2011</v>
      </c>
      <c r="B38" s="25" t="s">
        <v>101</v>
      </c>
      <c r="C38" s="31"/>
      <c r="D38" s="31"/>
      <c r="E38" s="31"/>
      <c r="F38" s="31"/>
      <c r="G38" s="31"/>
      <c r="H38" s="31"/>
      <c r="I38" s="29"/>
    </row>
    <row r="39" spans="1:9" x14ac:dyDescent="0.2">
      <c r="A39" s="25">
        <v>2012</v>
      </c>
      <c r="B39" s="32" t="s">
        <v>102</v>
      </c>
      <c r="C39" s="31"/>
      <c r="D39" s="31"/>
      <c r="E39" s="31"/>
      <c r="F39" s="31"/>
      <c r="G39" s="31"/>
      <c r="H39" s="31"/>
      <c r="I39" s="29"/>
    </row>
    <row r="40" spans="1:9" x14ac:dyDescent="0.2">
      <c r="A40" s="25">
        <v>2013</v>
      </c>
      <c r="B40" s="25" t="s">
        <v>103</v>
      </c>
      <c r="C40" s="31"/>
      <c r="D40" s="31"/>
      <c r="E40" s="31"/>
      <c r="F40" s="31"/>
      <c r="G40" s="31"/>
      <c r="H40" s="31"/>
      <c r="I40" s="29"/>
    </row>
    <row r="41" spans="1:9" x14ac:dyDescent="0.2">
      <c r="A41" s="25">
        <v>2014</v>
      </c>
      <c r="B41" s="25" t="s">
        <v>104</v>
      </c>
      <c r="C41" s="31"/>
      <c r="D41" s="31"/>
      <c r="E41" s="31"/>
      <c r="F41" s="31"/>
      <c r="G41" s="31"/>
      <c r="H41" s="31"/>
      <c r="I41" s="29"/>
    </row>
    <row r="42" spans="1:9" x14ac:dyDescent="0.2">
      <c r="A42" s="25">
        <v>2015</v>
      </c>
      <c r="B42" s="25" t="s">
        <v>105</v>
      </c>
      <c r="C42" s="5"/>
      <c r="D42" s="31"/>
      <c r="E42" s="31"/>
      <c r="F42" s="49"/>
      <c r="G42" s="31"/>
      <c r="H42" s="31"/>
      <c r="I42" s="29"/>
    </row>
    <row r="43" spans="1:9" x14ac:dyDescent="0.2">
      <c r="A43" s="25" t="s">
        <v>106</v>
      </c>
      <c r="B43" s="25" t="s">
        <v>107</v>
      </c>
      <c r="C43" s="31"/>
      <c r="D43" s="31"/>
      <c r="E43" s="31"/>
      <c r="F43" s="31"/>
      <c r="G43" s="31"/>
      <c r="H43" s="31"/>
      <c r="I43" s="29"/>
    </row>
    <row r="44" spans="1:9" x14ac:dyDescent="0.2">
      <c r="A44" s="25" t="s">
        <v>108</v>
      </c>
      <c r="B44" s="25" t="s">
        <v>109</v>
      </c>
      <c r="C44" s="31"/>
      <c r="D44" s="31"/>
      <c r="E44" s="31"/>
      <c r="F44" s="31"/>
      <c r="G44" s="31"/>
      <c r="H44" s="31"/>
      <c r="I44" s="29"/>
    </row>
    <row r="45" spans="1:9" x14ac:dyDescent="0.2">
      <c r="A45" s="25">
        <v>2016</v>
      </c>
      <c r="B45" s="25" t="s">
        <v>110</v>
      </c>
      <c r="C45" s="31"/>
      <c r="D45" s="31"/>
      <c r="E45" s="31"/>
      <c r="F45" s="31"/>
      <c r="G45" s="31"/>
      <c r="H45" s="31"/>
      <c r="I45" s="29"/>
    </row>
    <row r="46" spans="1:9" x14ac:dyDescent="0.2">
      <c r="A46" s="25">
        <v>2017</v>
      </c>
      <c r="B46" s="25" t="s">
        <v>111</v>
      </c>
      <c r="C46" s="31"/>
      <c r="D46" s="31"/>
      <c r="E46" s="31"/>
      <c r="F46" s="31"/>
      <c r="G46" s="31"/>
      <c r="H46" s="31"/>
      <c r="I46" s="29"/>
    </row>
    <row r="47" spans="1:9" x14ac:dyDescent="0.2">
      <c r="A47" s="27">
        <v>3000</v>
      </c>
      <c r="B47" s="25" t="s">
        <v>112</v>
      </c>
      <c r="C47" s="29"/>
      <c r="D47" s="29"/>
      <c r="E47" s="29"/>
      <c r="F47" s="29"/>
      <c r="G47" s="29"/>
      <c r="H47" s="29"/>
      <c r="I47" s="29"/>
    </row>
    <row r="48" spans="1:9" x14ac:dyDescent="0.2">
      <c r="A48" s="27">
        <v>4000</v>
      </c>
      <c r="B48" s="25" t="s">
        <v>113</v>
      </c>
      <c r="C48" s="19">
        <v>80000000</v>
      </c>
      <c r="D48" s="65">
        <v>20000000</v>
      </c>
      <c r="E48" s="335">
        <v>80000000</v>
      </c>
      <c r="F48" s="336"/>
      <c r="G48" s="29">
        <v>20000000</v>
      </c>
      <c r="H48" s="29"/>
      <c r="I48" s="29">
        <f>SUM(C48:H48)</f>
        <v>200000000</v>
      </c>
    </row>
    <row r="49" spans="1:9" x14ac:dyDescent="0.2">
      <c r="A49" s="27">
        <v>5000</v>
      </c>
      <c r="B49" s="25" t="s">
        <v>114</v>
      </c>
      <c r="C49" s="29"/>
      <c r="D49" s="29"/>
      <c r="E49" s="29"/>
      <c r="F49" s="29"/>
      <c r="G49" s="29"/>
      <c r="H49" s="50"/>
      <c r="I49" s="29"/>
    </row>
    <row r="50" spans="1:9" x14ac:dyDescent="0.2">
      <c r="A50" s="27">
        <v>6000</v>
      </c>
      <c r="B50" s="25" t="s">
        <v>115</v>
      </c>
      <c r="C50" s="29"/>
      <c r="D50" s="29"/>
      <c r="E50" s="29"/>
      <c r="F50" s="29"/>
      <c r="G50" s="29"/>
      <c r="H50" s="29"/>
      <c r="I50" s="29"/>
    </row>
    <row r="51" spans="1:9" x14ac:dyDescent="0.2">
      <c r="A51" s="27">
        <v>7000</v>
      </c>
      <c r="B51" s="25" t="s">
        <v>116</v>
      </c>
      <c r="C51" s="29"/>
      <c r="D51" s="29"/>
      <c r="E51" s="29"/>
      <c r="F51" s="29"/>
      <c r="G51" s="29"/>
      <c r="H51" s="29"/>
      <c r="I51" s="29"/>
    </row>
    <row r="52" spans="1:9" x14ac:dyDescent="0.2">
      <c r="A52" s="40"/>
      <c r="B52" s="40" t="s">
        <v>31</v>
      </c>
      <c r="C52" s="28">
        <f>SUM(C14:C51)</f>
        <v>80000000</v>
      </c>
      <c r="D52" s="28">
        <f t="shared" ref="D52:I52" si="1">SUM(D14:D51)</f>
        <v>20000000</v>
      </c>
      <c r="E52" s="28">
        <f t="shared" si="1"/>
        <v>80000000</v>
      </c>
      <c r="F52" s="28">
        <f t="shared" si="1"/>
        <v>0</v>
      </c>
      <c r="G52" s="28">
        <f t="shared" si="1"/>
        <v>20000000</v>
      </c>
      <c r="H52" s="28">
        <f t="shared" si="1"/>
        <v>0</v>
      </c>
      <c r="I52" s="28">
        <f t="shared" si="1"/>
        <v>200000000</v>
      </c>
    </row>
    <row r="53" spans="1:9" x14ac:dyDescent="0.2">
      <c r="A53" s="20"/>
      <c r="B53" s="20"/>
      <c r="C53" s="20"/>
      <c r="D53" s="20"/>
      <c r="E53" s="20"/>
      <c r="F53" s="20"/>
      <c r="G53" s="20"/>
      <c r="H53" s="20"/>
      <c r="I53" s="20"/>
    </row>
    <row r="54" spans="1:9" x14ac:dyDescent="0.2">
      <c r="A54" s="20"/>
      <c r="B54" s="20"/>
      <c r="C54" s="20"/>
      <c r="D54" s="20"/>
      <c r="E54" s="20"/>
      <c r="F54" s="20"/>
      <c r="G54" s="20"/>
      <c r="H54" s="20"/>
      <c r="I54" s="20"/>
    </row>
  </sheetData>
  <mergeCells count="21">
    <mergeCell ref="A9:I9"/>
    <mergeCell ref="E48:F48"/>
    <mergeCell ref="A11:A12"/>
    <mergeCell ref="B11:B12"/>
    <mergeCell ref="C11:H11"/>
    <mergeCell ref="I11:I12"/>
    <mergeCell ref="A1:B8"/>
    <mergeCell ref="H1:I1"/>
    <mergeCell ref="H2:I2"/>
    <mergeCell ref="H3:I3"/>
    <mergeCell ref="H4:I4"/>
    <mergeCell ref="H5:I5"/>
    <mergeCell ref="C7:D8"/>
    <mergeCell ref="C1:G5"/>
    <mergeCell ref="H6:I6"/>
    <mergeCell ref="E6:G6"/>
    <mergeCell ref="E7:G7"/>
    <mergeCell ref="E8:G8"/>
    <mergeCell ref="H7:I7"/>
    <mergeCell ref="H8:I8"/>
    <mergeCell ref="C6:D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I5" sqref="I5:J5"/>
    </sheetView>
  </sheetViews>
  <sheetFormatPr baseColWidth="10" defaultRowHeight="12.75" x14ac:dyDescent="0.2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 x14ac:dyDescent="0.2">
      <c r="A1" s="264"/>
      <c r="B1" s="265"/>
      <c r="C1" s="270" t="s">
        <v>175</v>
      </c>
      <c r="D1" s="270"/>
      <c r="E1" s="270"/>
      <c r="F1" s="270"/>
      <c r="G1" s="270"/>
      <c r="H1" s="270"/>
      <c r="I1" s="236" t="s">
        <v>164</v>
      </c>
      <c r="J1" s="237"/>
    </row>
    <row r="2" spans="1:15" ht="12.75" customHeight="1" x14ac:dyDescent="0.2">
      <c r="A2" s="266"/>
      <c r="B2" s="267"/>
      <c r="C2" s="271"/>
      <c r="D2" s="271"/>
      <c r="E2" s="271"/>
      <c r="F2" s="271"/>
      <c r="G2" s="271"/>
      <c r="H2" s="271"/>
      <c r="I2" s="238" t="s">
        <v>165</v>
      </c>
      <c r="J2" s="239"/>
    </row>
    <row r="3" spans="1:15" ht="12.75" customHeight="1" x14ac:dyDescent="0.2">
      <c r="A3" s="266"/>
      <c r="B3" s="267"/>
      <c r="C3" s="271"/>
      <c r="D3" s="271"/>
      <c r="E3" s="271"/>
      <c r="F3" s="271"/>
      <c r="G3" s="271"/>
      <c r="H3" s="271"/>
      <c r="I3" s="238" t="s">
        <v>166</v>
      </c>
      <c r="J3" s="239"/>
    </row>
    <row r="4" spans="1:15" ht="12.75" customHeight="1" x14ac:dyDescent="0.2">
      <c r="A4" s="266"/>
      <c r="B4" s="267"/>
      <c r="C4" s="271"/>
      <c r="D4" s="271"/>
      <c r="E4" s="271"/>
      <c r="F4" s="271"/>
      <c r="G4" s="271"/>
      <c r="H4" s="271"/>
      <c r="I4" s="238" t="s">
        <v>177</v>
      </c>
      <c r="J4" s="239"/>
    </row>
    <row r="5" spans="1:15" x14ac:dyDescent="0.2">
      <c r="A5" s="266"/>
      <c r="B5" s="267"/>
      <c r="C5" s="271"/>
      <c r="D5" s="271"/>
      <c r="E5" s="271"/>
      <c r="F5" s="271"/>
      <c r="G5" s="271"/>
      <c r="H5" s="271"/>
      <c r="I5" s="240" t="s">
        <v>150</v>
      </c>
      <c r="J5" s="241"/>
    </row>
    <row r="6" spans="1:15" ht="13.5" x14ac:dyDescent="0.25">
      <c r="A6" s="266"/>
      <c r="B6" s="267"/>
      <c r="C6" s="233" t="s">
        <v>167</v>
      </c>
      <c r="D6" s="233"/>
      <c r="E6" s="233" t="s">
        <v>168</v>
      </c>
      <c r="F6" s="233"/>
      <c r="G6" s="233"/>
      <c r="H6" s="233"/>
      <c r="I6" s="242" t="s">
        <v>169</v>
      </c>
      <c r="J6" s="243"/>
    </row>
    <row r="7" spans="1:15" ht="14.25" customHeight="1" x14ac:dyDescent="0.25">
      <c r="A7" s="266"/>
      <c r="B7" s="267"/>
      <c r="C7" s="346" t="s">
        <v>170</v>
      </c>
      <c r="D7" s="346"/>
      <c r="E7" s="233" t="s">
        <v>171</v>
      </c>
      <c r="F7" s="233"/>
      <c r="G7" s="233"/>
      <c r="H7" s="233"/>
      <c r="I7" s="233" t="s">
        <v>173</v>
      </c>
      <c r="J7" s="244"/>
      <c r="K7" s="63"/>
      <c r="L7" s="63"/>
      <c r="M7" s="63"/>
      <c r="N7" s="63"/>
      <c r="O7" s="63"/>
    </row>
    <row r="8" spans="1:15" ht="13.5" x14ac:dyDescent="0.25">
      <c r="A8" s="268"/>
      <c r="B8" s="269"/>
      <c r="C8" s="347"/>
      <c r="D8" s="347"/>
      <c r="E8" s="234" t="s">
        <v>172</v>
      </c>
      <c r="F8" s="234"/>
      <c r="G8" s="234"/>
      <c r="H8" s="234"/>
      <c r="I8" s="234" t="s">
        <v>174</v>
      </c>
      <c r="J8" s="254"/>
      <c r="K8" s="66"/>
      <c r="L8" s="66"/>
      <c r="M8" s="66"/>
      <c r="N8" s="66"/>
      <c r="O8" s="66"/>
    </row>
    <row r="9" spans="1:15" x14ac:dyDescent="0.2">
      <c r="A9" s="345" t="s">
        <v>119</v>
      </c>
      <c r="B9" s="345"/>
      <c r="C9" s="345"/>
      <c r="D9" s="345"/>
      <c r="E9" s="345"/>
      <c r="F9" s="345"/>
      <c r="G9" s="345"/>
      <c r="H9" s="63"/>
      <c r="I9" s="63"/>
      <c r="J9" s="63"/>
      <c r="K9" s="63"/>
      <c r="L9" s="63"/>
      <c r="M9" s="63"/>
      <c r="N9" s="63"/>
      <c r="O9" s="63"/>
    </row>
    <row r="12" spans="1:15" ht="15" customHeight="1" x14ac:dyDescent="0.2">
      <c r="A12" s="25"/>
      <c r="B12" s="27" t="s">
        <v>28</v>
      </c>
      <c r="C12" s="26" t="s">
        <v>53</v>
      </c>
    </row>
    <row r="13" spans="1:15" ht="16.5" customHeight="1" x14ac:dyDescent="0.2">
      <c r="A13" s="27">
        <v>1000</v>
      </c>
      <c r="B13" s="37" t="s">
        <v>138</v>
      </c>
      <c r="C13" s="31">
        <f>'POA-07'!C13</f>
        <v>0</v>
      </c>
    </row>
    <row r="14" spans="1:15" ht="14.25" hidden="1" customHeight="1" x14ac:dyDescent="0.2">
      <c r="A14" s="25">
        <v>1001</v>
      </c>
      <c r="B14" s="38" t="s">
        <v>67</v>
      </c>
      <c r="C14" s="30" t="e">
        <f>'POA-02'!#REF!</f>
        <v>#REF!</v>
      </c>
    </row>
    <row r="15" spans="1:15" ht="14.25" hidden="1" customHeight="1" x14ac:dyDescent="0.2">
      <c r="A15" s="25">
        <v>1002</v>
      </c>
      <c r="B15" s="38" t="s">
        <v>68</v>
      </c>
      <c r="C15" s="30" t="e">
        <f>'POA-02'!#REF!</f>
        <v>#REF!</v>
      </c>
    </row>
    <row r="16" spans="1:15" ht="21" customHeight="1" x14ac:dyDescent="0.2">
      <c r="A16" s="27">
        <v>2000</v>
      </c>
      <c r="B16" s="38" t="s">
        <v>139</v>
      </c>
      <c r="C16" s="31">
        <f>'POA-07'!C16</f>
        <v>0</v>
      </c>
    </row>
    <row r="17" spans="1:3" ht="14.25" hidden="1" customHeight="1" x14ac:dyDescent="0.2">
      <c r="A17" s="25">
        <v>2001</v>
      </c>
      <c r="B17" s="38" t="s">
        <v>70</v>
      </c>
      <c r="C17" s="31">
        <f>'POA-04'!H24</f>
        <v>0</v>
      </c>
    </row>
    <row r="18" spans="1:3" ht="14.25" hidden="1" customHeight="1" x14ac:dyDescent="0.2">
      <c r="A18" s="25">
        <v>2002</v>
      </c>
      <c r="B18" s="38" t="s">
        <v>71</v>
      </c>
      <c r="C18" s="31">
        <f>'POA-03'!I29</f>
        <v>0</v>
      </c>
    </row>
    <row r="19" spans="1:3" hidden="1" x14ac:dyDescent="0.2">
      <c r="A19" s="25" t="s">
        <v>72</v>
      </c>
      <c r="B19" s="38" t="s">
        <v>73</v>
      </c>
      <c r="C19" s="31"/>
    </row>
    <row r="20" spans="1:3" hidden="1" x14ac:dyDescent="0.2">
      <c r="A20" s="25" t="s">
        <v>74</v>
      </c>
      <c r="B20" s="38" t="s">
        <v>75</v>
      </c>
      <c r="C20" s="31"/>
    </row>
    <row r="21" spans="1:3" hidden="1" x14ac:dyDescent="0.2">
      <c r="A21" s="25" t="s">
        <v>76</v>
      </c>
      <c r="B21" s="38" t="s">
        <v>77</v>
      </c>
      <c r="C21" s="31"/>
    </row>
    <row r="22" spans="1:3" ht="21.75" hidden="1" x14ac:dyDescent="0.2">
      <c r="A22" s="25">
        <v>2003</v>
      </c>
      <c r="B22" s="39" t="s">
        <v>78</v>
      </c>
      <c r="C22" s="30">
        <f>'POA-06'!D17</f>
        <v>0</v>
      </c>
    </row>
    <row r="23" spans="1:3" hidden="1" x14ac:dyDescent="0.2">
      <c r="A23" s="25">
        <v>2004</v>
      </c>
      <c r="B23" s="38" t="s">
        <v>79</v>
      </c>
      <c r="C23" s="30">
        <f>'POA-06'!D18</f>
        <v>0</v>
      </c>
    </row>
    <row r="24" spans="1:3" hidden="1" x14ac:dyDescent="0.2">
      <c r="A24" s="25" t="s">
        <v>80</v>
      </c>
      <c r="B24" s="38" t="s">
        <v>81</v>
      </c>
      <c r="C24" s="31"/>
    </row>
    <row r="25" spans="1:3" hidden="1" x14ac:dyDescent="0.2">
      <c r="A25" s="25" t="s">
        <v>82</v>
      </c>
      <c r="B25" s="38" t="s">
        <v>83</v>
      </c>
      <c r="C25" s="31"/>
    </row>
    <row r="26" spans="1:3" hidden="1" x14ac:dyDescent="0.2">
      <c r="A26" s="25" t="s">
        <v>84</v>
      </c>
      <c r="B26" s="38" t="s">
        <v>85</v>
      </c>
      <c r="C26" s="31"/>
    </row>
    <row r="27" spans="1:3" hidden="1" x14ac:dyDescent="0.2">
      <c r="A27" s="25">
        <v>2005</v>
      </c>
      <c r="B27" s="38" t="s">
        <v>86</v>
      </c>
      <c r="C27" s="30">
        <v>0</v>
      </c>
    </row>
    <row r="28" spans="1:3" hidden="1" x14ac:dyDescent="0.2">
      <c r="A28" s="25" t="s">
        <v>87</v>
      </c>
      <c r="B28" s="38" t="s">
        <v>88</v>
      </c>
      <c r="C28" s="31"/>
    </row>
    <row r="29" spans="1:3" hidden="1" x14ac:dyDescent="0.2">
      <c r="A29" s="25" t="s">
        <v>89</v>
      </c>
      <c r="B29" s="38" t="s">
        <v>90</v>
      </c>
      <c r="C29" s="31"/>
    </row>
    <row r="30" spans="1:3" hidden="1" x14ac:dyDescent="0.2">
      <c r="A30" s="25">
        <v>2006</v>
      </c>
      <c r="B30" s="38" t="s">
        <v>91</v>
      </c>
      <c r="C30" s="30">
        <f>'POA-06'!D20</f>
        <v>0</v>
      </c>
    </row>
    <row r="31" spans="1:3" hidden="1" x14ac:dyDescent="0.2">
      <c r="A31" s="25" t="s">
        <v>92</v>
      </c>
      <c r="B31" s="38" t="s">
        <v>93</v>
      </c>
      <c r="C31" s="31"/>
    </row>
    <row r="32" spans="1:3" ht="21.75" hidden="1" x14ac:dyDescent="0.2">
      <c r="A32" s="25" t="s">
        <v>94</v>
      </c>
      <c r="B32" s="39" t="s">
        <v>135</v>
      </c>
      <c r="C32" s="31"/>
    </row>
    <row r="33" spans="1:3" hidden="1" x14ac:dyDescent="0.2">
      <c r="A33" s="25" t="s">
        <v>95</v>
      </c>
      <c r="B33" s="38" t="s">
        <v>96</v>
      </c>
      <c r="C33" s="31"/>
    </row>
    <row r="34" spans="1:3" ht="21.75" hidden="1" x14ac:dyDescent="0.2">
      <c r="A34" s="25">
        <v>2007</v>
      </c>
      <c r="B34" s="39" t="s">
        <v>97</v>
      </c>
      <c r="C34" s="30">
        <f>'POA-06'!D21</f>
        <v>0</v>
      </c>
    </row>
    <row r="35" spans="1:3" ht="21.75" hidden="1" x14ac:dyDescent="0.2">
      <c r="A35" s="25">
        <v>2008</v>
      </c>
      <c r="B35" s="39" t="s">
        <v>98</v>
      </c>
      <c r="C35" s="30">
        <f>'POA-06'!D19</f>
        <v>0</v>
      </c>
    </row>
    <row r="36" spans="1:3" hidden="1" x14ac:dyDescent="0.2">
      <c r="A36" s="25">
        <v>2009</v>
      </c>
      <c r="B36" s="38" t="s">
        <v>99</v>
      </c>
      <c r="C36" s="30">
        <v>0</v>
      </c>
    </row>
    <row r="37" spans="1:3" ht="21.75" hidden="1" x14ac:dyDescent="0.2">
      <c r="A37" s="25">
        <v>2010</v>
      </c>
      <c r="B37" s="39" t="s">
        <v>100</v>
      </c>
      <c r="C37" s="30">
        <v>0</v>
      </c>
    </row>
    <row r="38" spans="1:3" hidden="1" x14ac:dyDescent="0.2">
      <c r="A38" s="25">
        <v>2011</v>
      </c>
      <c r="B38" s="38" t="s">
        <v>101</v>
      </c>
      <c r="C38" s="30">
        <f>'POA-06'!D25</f>
        <v>0</v>
      </c>
    </row>
    <row r="39" spans="1:3" ht="21.75" hidden="1" x14ac:dyDescent="0.2">
      <c r="A39" s="25">
        <v>2012</v>
      </c>
      <c r="B39" s="39" t="s">
        <v>102</v>
      </c>
      <c r="C39" s="30">
        <f>'POA-06'!D26</f>
        <v>0</v>
      </c>
    </row>
    <row r="40" spans="1:3" hidden="1" x14ac:dyDescent="0.2">
      <c r="A40" s="25">
        <v>2013</v>
      </c>
      <c r="B40" s="38" t="s">
        <v>103</v>
      </c>
      <c r="C40" s="30">
        <f>'POA-06'!D24</f>
        <v>0</v>
      </c>
    </row>
    <row r="41" spans="1:3" hidden="1" x14ac:dyDescent="0.2">
      <c r="A41" s="25">
        <v>2014</v>
      </c>
      <c r="B41" s="38" t="s">
        <v>104</v>
      </c>
      <c r="C41" s="30">
        <v>0</v>
      </c>
    </row>
    <row r="42" spans="1:3" hidden="1" x14ac:dyDescent="0.2">
      <c r="A42" s="25">
        <v>2015</v>
      </c>
      <c r="B42" s="38" t="s">
        <v>105</v>
      </c>
      <c r="C42" s="30">
        <f>'POA-06'!D29</f>
        <v>0</v>
      </c>
    </row>
    <row r="43" spans="1:3" hidden="1" x14ac:dyDescent="0.2">
      <c r="A43" s="25" t="s">
        <v>106</v>
      </c>
      <c r="B43" s="38" t="s">
        <v>107</v>
      </c>
      <c r="C43" s="31"/>
    </row>
    <row r="44" spans="1:3" ht="18" customHeight="1" x14ac:dyDescent="0.2">
      <c r="A44" s="25" t="s">
        <v>108</v>
      </c>
      <c r="B44" s="38" t="s">
        <v>109</v>
      </c>
      <c r="C44" s="31"/>
    </row>
    <row r="45" spans="1:3" ht="15.75" customHeight="1" x14ac:dyDescent="0.2">
      <c r="A45" s="25">
        <v>2016</v>
      </c>
      <c r="B45" s="38" t="s">
        <v>110</v>
      </c>
      <c r="C45" s="31">
        <f>'POA-06'!D30</f>
        <v>0</v>
      </c>
    </row>
    <row r="46" spans="1:3" ht="12.75" customHeight="1" x14ac:dyDescent="0.2">
      <c r="A46" s="25">
        <v>2017</v>
      </c>
      <c r="B46" s="38" t="s">
        <v>111</v>
      </c>
      <c r="C46" s="31">
        <v>0</v>
      </c>
    </row>
    <row r="47" spans="1:3" ht="12" customHeight="1" x14ac:dyDescent="0.2">
      <c r="A47" s="27">
        <v>3000</v>
      </c>
      <c r="B47" s="38" t="s">
        <v>112</v>
      </c>
      <c r="C47" s="29">
        <v>0</v>
      </c>
    </row>
    <row r="48" spans="1:3" ht="16.5" customHeight="1" x14ac:dyDescent="0.2">
      <c r="A48" s="27">
        <v>5000</v>
      </c>
      <c r="B48" s="38" t="s">
        <v>160</v>
      </c>
      <c r="C48" s="31">
        <f>'POA-07'!C48</f>
        <v>200000000</v>
      </c>
    </row>
    <row r="49" spans="1:3" ht="15" customHeight="1" x14ac:dyDescent="0.2">
      <c r="A49" s="27"/>
      <c r="B49" s="25"/>
      <c r="C49" s="28">
        <f>+C48+C13</f>
        <v>200000000</v>
      </c>
    </row>
    <row r="50" spans="1:3" hidden="1" x14ac:dyDescent="0.2">
      <c r="A50" s="27">
        <v>7000</v>
      </c>
      <c r="B50" s="25" t="s">
        <v>116</v>
      </c>
      <c r="C50" s="28">
        <v>0</v>
      </c>
    </row>
    <row r="51" spans="1:3" hidden="1" x14ac:dyDescent="0.2">
      <c r="A51" s="27"/>
      <c r="B51" s="27" t="s">
        <v>31</v>
      </c>
      <c r="C51" s="28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'POA-05'!Títulos_a_imprimir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Gregoria</cp:lastModifiedBy>
  <cp:lastPrinted>2011-12-13T15:15:28Z</cp:lastPrinted>
  <dcterms:created xsi:type="dcterms:W3CDTF">2004-12-29T19:49:42Z</dcterms:created>
  <dcterms:modified xsi:type="dcterms:W3CDTF">2012-02-16T10:04:59Z</dcterms:modified>
</cp:coreProperties>
</file>