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-15" windowWidth="19320" windowHeight="11640" activeTab="8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OA Activ" sheetId="13" r:id="rId8"/>
    <sheet name="grafico" sheetId="11" r:id="rId9"/>
  </sheets>
  <externalReferences>
    <externalReference r:id="rId10"/>
  </externalReferences>
  <definedNames>
    <definedName name="_xlnm.Print_Area" localSheetId="6">'POA-07'!$A$1:$P$51</definedName>
    <definedName name="_xlnm.Print_Titles" localSheetId="7">'POA Activ'!$1:$11</definedName>
    <definedName name="_xlnm.Print_Titles" localSheetId="0">'POA-01'!$1:$14</definedName>
    <definedName name="_xlnm.Print_Titles" localSheetId="6">'POA-07'!$1:$11</definedName>
  </definedNames>
  <calcPr calcId="125725" fullCalcOnLoad="1"/>
</workbook>
</file>

<file path=xl/calcChain.xml><?xml version="1.0" encoding="utf-8"?>
<calcChain xmlns="http://schemas.openxmlformats.org/spreadsheetml/2006/main">
  <c r="C22" i="6"/>
  <c r="C48" i="4" s="1"/>
  <c r="C51" i="13"/>
  <c r="D15" i="1" s="1"/>
  <c r="I51" i="13"/>
  <c r="D21" i="1" s="1"/>
  <c r="J48" i="13"/>
  <c r="D20" i="1"/>
  <c r="C11" i="9"/>
  <c r="C10" i="8"/>
  <c r="C10" i="7"/>
  <c r="C10" i="6"/>
  <c r="C12" i="13"/>
  <c r="D12"/>
  <c r="E12"/>
  <c r="F12"/>
  <c r="G12"/>
  <c r="H12"/>
  <c r="J12" s="1"/>
  <c r="D51"/>
  <c r="D16" i="1" s="1"/>
  <c r="E51" i="13"/>
  <c r="D17" i="1" s="1"/>
  <c r="F51" i="13"/>
  <c r="D18" i="1" s="1"/>
  <c r="G51" i="13"/>
  <c r="D19" i="1" s="1"/>
  <c r="H51" i="13"/>
  <c r="C13" i="4"/>
  <c r="C14"/>
  <c r="C12"/>
  <c r="D13"/>
  <c r="D14"/>
  <c r="D12" s="1"/>
  <c r="E13"/>
  <c r="E14"/>
  <c r="E12"/>
  <c r="F13"/>
  <c r="F14"/>
  <c r="F12" s="1"/>
  <c r="G13"/>
  <c r="G14"/>
  <c r="G12" s="1"/>
  <c r="H13"/>
  <c r="H14"/>
  <c r="I13"/>
  <c r="I14"/>
  <c r="I12"/>
  <c r="J13"/>
  <c r="J14"/>
  <c r="J12" s="1"/>
  <c r="K13"/>
  <c r="K14"/>
  <c r="K12" s="1"/>
  <c r="L13"/>
  <c r="L14"/>
  <c r="M13"/>
  <c r="M14"/>
  <c r="M12"/>
  <c r="N13"/>
  <c r="N14"/>
  <c r="N12" s="1"/>
  <c r="O13"/>
  <c r="O14"/>
  <c r="O12" s="1"/>
  <c r="P13"/>
  <c r="C17"/>
  <c r="C22"/>
  <c r="C29"/>
  <c r="C33"/>
  <c r="C37"/>
  <c r="C41"/>
  <c r="C15"/>
  <c r="D17"/>
  <c r="D22"/>
  <c r="D29"/>
  <c r="D33"/>
  <c r="D37"/>
  <c r="D41"/>
  <c r="E17"/>
  <c r="E22"/>
  <c r="E15" s="1"/>
  <c r="E51" s="1"/>
  <c r="E29"/>
  <c r="E33"/>
  <c r="E37"/>
  <c r="E41"/>
  <c r="F17"/>
  <c r="F22"/>
  <c r="F29"/>
  <c r="F33"/>
  <c r="F37"/>
  <c r="F41"/>
  <c r="G16"/>
  <c r="G17"/>
  <c r="G22"/>
  <c r="G29"/>
  <c r="G33"/>
  <c r="G37"/>
  <c r="G41"/>
  <c r="H17"/>
  <c r="H22"/>
  <c r="H29"/>
  <c r="H37"/>
  <c r="H41"/>
  <c r="I17"/>
  <c r="I22"/>
  <c r="I29"/>
  <c r="I37"/>
  <c r="I41"/>
  <c r="J17"/>
  <c r="J22"/>
  <c r="J15" s="1"/>
  <c r="J29"/>
  <c r="J33"/>
  <c r="J37"/>
  <c r="J41"/>
  <c r="K17"/>
  <c r="K22"/>
  <c r="K29"/>
  <c r="K33"/>
  <c r="K37"/>
  <c r="K41"/>
  <c r="L17"/>
  <c r="L22"/>
  <c r="L29"/>
  <c r="L33"/>
  <c r="L37"/>
  <c r="L41"/>
  <c r="L15"/>
  <c r="M17"/>
  <c r="M22"/>
  <c r="M29"/>
  <c r="M37"/>
  <c r="M41"/>
  <c r="M15"/>
  <c r="N17"/>
  <c r="N22"/>
  <c r="N29"/>
  <c r="N33"/>
  <c r="N37"/>
  <c r="N41"/>
  <c r="O17"/>
  <c r="P17" s="1"/>
  <c r="O22"/>
  <c r="O15" s="1"/>
  <c r="O29"/>
  <c r="O33"/>
  <c r="O37"/>
  <c r="O41"/>
  <c r="P16"/>
  <c r="P18"/>
  <c r="P19"/>
  <c r="P20"/>
  <c r="C21"/>
  <c r="P21"/>
  <c r="P23"/>
  <c r="P24"/>
  <c r="P25"/>
  <c r="C26"/>
  <c r="D26"/>
  <c r="E26"/>
  <c r="F26"/>
  <c r="G26"/>
  <c r="H26"/>
  <c r="I26"/>
  <c r="J26"/>
  <c r="K26"/>
  <c r="L26"/>
  <c r="M26"/>
  <c r="N26"/>
  <c r="O26"/>
  <c r="P26"/>
  <c r="P27"/>
  <c r="P28"/>
  <c r="P29"/>
  <c r="P30"/>
  <c r="P31"/>
  <c r="P32"/>
  <c r="P33"/>
  <c r="C34"/>
  <c r="D34" s="1"/>
  <c r="P34" s="1"/>
  <c r="C35"/>
  <c r="D35" s="1"/>
  <c r="P35" s="1"/>
  <c r="F35"/>
  <c r="G35"/>
  <c r="H35"/>
  <c r="I35"/>
  <c r="J35"/>
  <c r="K35"/>
  <c r="L35"/>
  <c r="M35"/>
  <c r="N35"/>
  <c r="O35"/>
  <c r="C36"/>
  <c r="D36"/>
  <c r="P36" s="1"/>
  <c r="P37"/>
  <c r="C38"/>
  <c r="D38" s="1"/>
  <c r="E38"/>
  <c r="G38"/>
  <c r="I38"/>
  <c r="K38"/>
  <c r="M38"/>
  <c r="O38"/>
  <c r="C39"/>
  <c r="D39" s="1"/>
  <c r="E39"/>
  <c r="G39"/>
  <c r="I39"/>
  <c r="K39"/>
  <c r="M39"/>
  <c r="O39"/>
  <c r="C40"/>
  <c r="D40" s="1"/>
  <c r="E40"/>
  <c r="G40"/>
  <c r="I40"/>
  <c r="K40"/>
  <c r="M40"/>
  <c r="N40"/>
  <c r="O40"/>
  <c r="P41"/>
  <c r="P42"/>
  <c r="P43"/>
  <c r="C44"/>
  <c r="D44" s="1"/>
  <c r="E44"/>
  <c r="G44"/>
  <c r="I44"/>
  <c r="K44"/>
  <c r="M44"/>
  <c r="O44"/>
  <c r="P45"/>
  <c r="D46"/>
  <c r="E46"/>
  <c r="F46"/>
  <c r="G46"/>
  <c r="H46"/>
  <c r="I46"/>
  <c r="J46"/>
  <c r="K46"/>
  <c r="L46"/>
  <c r="M46"/>
  <c r="N46"/>
  <c r="O46"/>
  <c r="P46" s="1"/>
  <c r="K47"/>
  <c r="P47" s="1"/>
  <c r="D49"/>
  <c r="O49"/>
  <c r="P49" s="1"/>
  <c r="D50"/>
  <c r="E50"/>
  <c r="G50"/>
  <c r="I50"/>
  <c r="K50"/>
  <c r="M50"/>
  <c r="N50"/>
  <c r="O50"/>
  <c r="P50"/>
  <c r="M51"/>
  <c r="C11" i="5"/>
  <c r="D16"/>
  <c r="C9" i="11"/>
  <c r="C10"/>
  <c r="C11"/>
  <c r="C12"/>
  <c r="C13"/>
  <c r="C14"/>
  <c r="C18"/>
  <c r="C19"/>
  <c r="C26"/>
  <c r="C30"/>
  <c r="C31"/>
  <c r="C34"/>
  <c r="C35"/>
  <c r="C36"/>
  <c r="C38"/>
  <c r="C41"/>
  <c r="C44"/>
  <c r="C45"/>
  <c r="C48" s="1"/>
  <c r="C51" s="1"/>
  <c r="L40" i="4" l="1"/>
  <c r="J40"/>
  <c r="H40"/>
  <c r="F40"/>
  <c r="P40" s="1"/>
  <c r="N39"/>
  <c r="L39"/>
  <c r="J39"/>
  <c r="H39"/>
  <c r="F39"/>
  <c r="P39" s="1"/>
  <c r="N38"/>
  <c r="L38"/>
  <c r="J38"/>
  <c r="H38"/>
  <c r="P38" s="1"/>
  <c r="F38"/>
  <c r="K15"/>
  <c r="K51" s="1"/>
  <c r="H15"/>
  <c r="F15"/>
  <c r="P15" s="1"/>
  <c r="P14"/>
  <c r="L12"/>
  <c r="P12" s="1"/>
  <c r="H12"/>
  <c r="N15"/>
  <c r="I15"/>
  <c r="I51" s="1"/>
  <c r="G15"/>
  <c r="G51" s="1"/>
  <c r="D15"/>
  <c r="J51"/>
  <c r="D51"/>
  <c r="F51"/>
  <c r="L48"/>
  <c r="C51"/>
  <c r="O48"/>
  <c r="O51" s="1"/>
  <c r="N51"/>
  <c r="H51"/>
  <c r="D22" i="1"/>
  <c r="C9" s="1"/>
  <c r="P22" i="4"/>
  <c r="J51" i="13"/>
  <c r="N44" i="4"/>
  <c r="L44"/>
  <c r="J44"/>
  <c r="H44"/>
  <c r="F44"/>
  <c r="C12" i="9" l="1"/>
  <c r="C10" s="1"/>
  <c r="C9" i="8"/>
  <c r="C9" i="6"/>
  <c r="C11" i="1"/>
  <c r="C9" i="7"/>
  <c r="C10" i="5"/>
  <c r="P44" i="4"/>
  <c r="L51"/>
  <c r="P48"/>
  <c r="P51"/>
  <c r="C11" i="8" l="1"/>
  <c r="C11" i="6"/>
  <c r="C11" i="7"/>
  <c r="C12" i="5"/>
</calcChain>
</file>

<file path=xl/sharedStrings.xml><?xml version="1.0" encoding="utf-8"?>
<sst xmlns="http://schemas.openxmlformats.org/spreadsheetml/2006/main" count="418" uniqueCount="182">
  <si>
    <t>Velar por el buen manejo y uso de la imagen corporativa.</t>
  </si>
  <si>
    <t xml:space="preserve">Número de ejemplares publicado </t>
  </si>
  <si>
    <t>Número de campañas ambientales desarrolladas en medios de comunicación</t>
  </si>
  <si>
    <t>Número de programas de TV producidos y emitidos.</t>
  </si>
  <si>
    <t>Numero de comunicados de prensa con hechos noticiosos de la corporación</t>
  </si>
  <si>
    <t xml:space="preserve">Sedes de la Corporacion </t>
  </si>
  <si>
    <t xml:space="preserve"> Dirección General /Oficina de Comunicaciones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</si>
  <si>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</si>
  <si>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</si>
  <si>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</si>
  <si>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</si>
  <si>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</si>
  <si>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</si>
  <si>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</si>
  <si>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</si>
  <si>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</si>
  <si>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</si>
  <si>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</si>
  <si>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</si>
  <si>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</si>
  <si>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</si>
  <si>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</si>
  <si>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</si>
  <si>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</si>
  <si>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</si>
  <si>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</si>
  <si>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</si>
  <si>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</si>
  <si>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</si>
  <si>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</si>
  <si>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</si>
  <si>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</si>
  <si>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</si>
  <si>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</si>
  <si>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</si>
  <si>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AL INTERIOR DEL DEPARTAMENTO</t>
  </si>
  <si>
    <t>COMPRA DE MATERIALES E INSUMOS</t>
  </si>
  <si>
    <t>CANTIDAD MENSUAL</t>
  </si>
  <si>
    <t>SUMINISTRO DE IMPRESOS Y PUBLICACIONES</t>
  </si>
  <si>
    <t>2.1</t>
  </si>
  <si>
    <t>2.2</t>
  </si>
  <si>
    <t>DURACION (MESES)</t>
  </si>
  <si>
    <t>SERVICIO DE VIGILANCIA</t>
  </si>
  <si>
    <t>0310-0900-1</t>
  </si>
  <si>
    <t>ACTIVIDADES</t>
  </si>
  <si>
    <t>ACTIV 1</t>
  </si>
  <si>
    <t>ACTIV 2</t>
  </si>
  <si>
    <t>ACTIV 3</t>
  </si>
  <si>
    <t>ACTIV 4</t>
  </si>
  <si>
    <t>ACTIV 5</t>
  </si>
  <si>
    <t>ACTIV 6</t>
  </si>
  <si>
    <t>PRESUPUESTO</t>
  </si>
  <si>
    <t>Departamento de la Guajira</t>
  </si>
  <si>
    <t xml:space="preserve"> Secretaria General /Oficina de Comunicaciones</t>
  </si>
  <si>
    <t>ASOCARS</t>
  </si>
  <si>
    <t>MATERIALES Y SUMINISTROS</t>
  </si>
  <si>
    <t>COMUNICACIONES</t>
  </si>
  <si>
    <t>Divulgar en los diferentes medios de comunicación las acciones adelantadas por la corporación para conocimiento de la comunidad y convocarlas para las Audiencias públicas de Rendición de Cuentas, informes de gestión y participación en la elaboración del presupuesto de la entidad.</t>
  </si>
  <si>
    <t>Continuar la implementación de boletín oficial de la corporación</t>
  </si>
  <si>
    <t>Coordinar la elaboración de los programas de radio y televisión alusivos a la gestión institucional.</t>
  </si>
  <si>
    <t>Mantener actualizada la intranet y la pagina Web de la corporación.</t>
  </si>
  <si>
    <t>Asesorar a las diferentes áreas de la entidad que requieran compra e instalación de equipos audiovisuales.</t>
  </si>
  <si>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</si>
  <si>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</si>
  <si>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</si>
  <si>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</si>
  <si>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</si>
  <si>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</si>
  <si>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</si>
  <si>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</si>
  <si>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</si>
  <si>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</si>
  <si>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</si>
  <si>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</si>
  <si>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</si>
  <si>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</si>
  <si>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</si>
  <si>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</si>
  <si>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</si>
  <si>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</si>
  <si>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</si>
  <si>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</si>
  <si>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</si>
  <si>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</si>
  <si>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</si>
  <si>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</si>
  <si>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</si>
  <si>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</si>
  <si>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</si>
  <si>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</si>
  <si>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</si>
  <si>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</si>
  <si>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</si>
  <si>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</si>
  <si>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</si>
  <si>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</si>
  <si>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</si>
  <si>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</si>
  <si>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</si>
  <si>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</si>
  <si>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</si>
  <si>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</si>
  <si>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</si>
  <si>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</si>
  <si>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</si>
  <si>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</si>
  <si>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</si>
  <si>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</si>
  <si>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</si>
  <si>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</si>
  <si>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</si>
  <si>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</si>
  <si>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</si>
  <si>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APROPIACION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</si>
  <si>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</si>
  <si>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</si>
  <si>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</si>
  <si>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</si>
  <si>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</si>
  <si>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</si>
  <si>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</si>
  <si>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</si>
  <si>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</si>
  <si>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</si>
  <si>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</si>
  <si>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</si>
  <si>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</si>
  <si>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</si>
  <si>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</si>
  <si>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</si>
  <si>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</si>
  <si>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</si>
  <si>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</si>
  <si>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</si>
  <si>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</si>
  <si>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</si>
  <si>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</si>
  <si>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</si>
  <si>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</si>
  <si>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</si>
  <si>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</si>
  <si>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</si>
  <si>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</si>
  <si>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</si>
  <si>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</si>
  <si>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</si>
  <si>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</si>
  <si>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</si>
  <si>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</si>
  <si>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</si>
  <si>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</si>
  <si>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</si>
  <si>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</si>
  <si>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</si>
  <si>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</si>
  <si>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</si>
  <si>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</si>
  <si>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</si>
  <si>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</si>
  <si>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</si>
  <si>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</si>
  <si>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</si>
  <si>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</si>
  <si>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</si>
  <si>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</si>
  <si>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</si>
  <si>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</si>
  <si>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PLAN OPERATIVO ANUAL DE INVERSIONES - POAI - 2011, VERSIÓN 1</t>
  </si>
  <si>
    <t>Codigo: PE-F-51</t>
  </si>
  <si>
    <t>Página: 1 de 1</t>
  </si>
  <si>
    <t>VERSIÓN</t>
  </si>
  <si>
    <t>FECHA</t>
  </si>
  <si>
    <t>12 DE ENERO DE 2010</t>
  </si>
  <si>
    <t xml:space="preserve">NOMBRE DEL PROYECTO:  </t>
  </si>
  <si>
    <t xml:space="preserve">NOMBRE DEL PROYECTO: </t>
  </si>
  <si>
    <t>Secretario General</t>
  </si>
  <si>
    <t>Continuar con la edición de la revista o el periódico el cardenal guajiro. (Ecoguajira)</t>
  </si>
  <si>
    <t>ACTIV 7</t>
  </si>
  <si>
    <t>Página: 1 de 2</t>
  </si>
  <si>
    <t>NOMBRE DEL PROYECTO</t>
  </si>
  <si>
    <t xml:space="preserve">RECURSOS ADMINISTRADOS: </t>
  </si>
  <si>
    <t>NOMBRE DEL PROYECTO:</t>
  </si>
</sst>
</file>

<file path=xl/styles.xml><?xml version="1.0" encoding="utf-8"?>
<styleSheet xmlns="http://schemas.openxmlformats.org/spreadsheetml/2006/main">
  <numFmts count="7">
    <numFmt numFmtId="165" formatCode="&quot;$&quot;\ #,##0;[Red]&quot;$&quot;\ \-#,##0"/>
    <numFmt numFmtId="170" formatCode="_ &quot;$&quot;\ * #,##0.00_ ;_ &quot;$&quot;\ * \-#,##0.00_ ;_ &quot;$&quot;\ * &quot;-&quot;??_ ;_ @_ "/>
    <numFmt numFmtId="171" formatCode="_ * #,##0.00_ ;_ * \-#,##0.00_ ;_ * &quot;-&quot;??_ ;_ @_ "/>
    <numFmt numFmtId="206" formatCode="&quot;$&quot;\ #,##0"/>
    <numFmt numFmtId="209" formatCode="[$-240A]d&quot; de &quot;mmmm&quot; de &quot;yyyy;@"/>
    <numFmt numFmtId="213" formatCode="_ &quot;$&quot;\ * #,##0_ ;_ &quot;$&quot;\ * \-#,##0_ ;_ &quot;$&quot;\ * &quot;-&quot;??_ ;_ @_ "/>
    <numFmt numFmtId="215" formatCode="_ * #,##0_ ;_ * \-#,##0_ ;_ * &quot;-&quot;??_ ;_ @_ "/>
  </numFmts>
  <fonts count="38">
    <font>
      <sz val="10"/>
      <name val="Arial"/>
    </font>
    <font>
      <sz val="10"/>
      <name val="Arial"/>
    </font>
    <font>
      <b/>
      <sz val="8"/>
      <name val="Tahoma"/>
      <family val="2"/>
    </font>
    <font>
      <sz val="8"/>
      <name val="Tahoma"/>
      <family val="2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1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9"/>
      <color indexed="10"/>
      <name val="Arial"/>
      <family val="2"/>
    </font>
    <font>
      <b/>
      <sz val="12"/>
      <color indexed="8"/>
      <name val="Arial"/>
      <family val="2"/>
    </font>
    <font>
      <b/>
      <sz val="11"/>
      <name val="Arial"/>
      <family val="2"/>
    </font>
    <font>
      <b/>
      <sz val="9"/>
      <name val="Tahoma"/>
      <family val="2"/>
    </font>
    <font>
      <sz val="10"/>
      <name val="Arial"/>
    </font>
    <font>
      <b/>
      <sz val="10"/>
      <name val="Eras Light ITC"/>
      <family val="2"/>
    </font>
    <font>
      <sz val="9"/>
      <name val="Tahoma"/>
      <family val="2"/>
    </font>
    <font>
      <sz val="8"/>
      <name val="Eras Medium ITC"/>
      <family val="2"/>
    </font>
    <font>
      <sz val="10"/>
      <name val="Eras Light ITC"/>
      <family val="2"/>
    </font>
    <font>
      <sz val="10"/>
      <name val="Verdana"/>
    </font>
    <font>
      <sz val="8"/>
      <color indexed="10"/>
      <name val="Arial"/>
      <family val="2"/>
    </font>
    <font>
      <sz val="11"/>
      <name val="Arial Narrow"/>
      <family val="2"/>
    </font>
    <font>
      <sz val="10"/>
      <name val="Tahoma"/>
      <family val="2"/>
    </font>
    <font>
      <b/>
      <sz val="11"/>
      <name val="Arial Narrow"/>
      <family val="2"/>
    </font>
    <font>
      <sz val="8"/>
      <name val="Arial Narrow"/>
      <family val="2"/>
    </font>
    <font>
      <sz val="9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3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3" fontId="3" fillId="0" borderId="0" xfId="0" quotePrefix="1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3" fontId="2" fillId="0" borderId="0" xfId="0" applyNumberFormat="1" applyFont="1"/>
    <xf numFmtId="3" fontId="3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2" fillId="2" borderId="1" xfId="0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justify"/>
    </xf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left" vertical="top"/>
    </xf>
    <xf numFmtId="0" fontId="9" fillId="0" borderId="0" xfId="0" applyFont="1" applyAlignment="1">
      <alignment horizontal="left" vertical="justify"/>
    </xf>
    <xf numFmtId="0" fontId="8" fillId="0" borderId="0" xfId="0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19" fillId="0" borderId="0" xfId="0" applyFont="1" applyAlignment="1">
      <alignment horizontal="right" vertical="justify"/>
    </xf>
    <xf numFmtId="0" fontId="19" fillId="0" borderId="0" xfId="0" applyFont="1" applyAlignment="1"/>
    <xf numFmtId="213" fontId="18" fillId="0" borderId="0" xfId="2" applyNumberFormat="1" applyFont="1" applyAlignment="1">
      <alignment horizontal="right"/>
    </xf>
    <xf numFmtId="165" fontId="18" fillId="0" borderId="0" xfId="0" applyNumberFormat="1" applyFont="1" applyAlignment="1">
      <alignment vertical="justify"/>
    </xf>
    <xf numFmtId="0" fontId="18" fillId="0" borderId="0" xfId="0" applyFont="1" applyAlignment="1">
      <alignment vertical="justify"/>
    </xf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/>
    <xf numFmtId="0" fontId="19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justify"/>
    </xf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/>
    <xf numFmtId="0" fontId="15" fillId="0" borderId="0" xfId="0" applyFont="1" applyAlignment="1">
      <alignment horizontal="left" vertical="justify"/>
    </xf>
    <xf numFmtId="0" fontId="11" fillId="0" borderId="0" xfId="0" applyFont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0" fillId="0" borderId="0" xfId="0" applyFont="1" applyAlignment="1"/>
    <xf numFmtId="0" fontId="12" fillId="0" borderId="0" xfId="0" applyFont="1" applyAlignment="1">
      <alignment horizontal="left" vertical="justify"/>
    </xf>
    <xf numFmtId="0" fontId="10" fillId="0" borderId="0" xfId="0" applyFont="1" applyAlignment="1">
      <alignment horizontal="center" vertical="justify"/>
    </xf>
    <xf numFmtId="213" fontId="10" fillId="0" borderId="0" xfId="2" applyNumberFormat="1" applyFont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3" fontId="12" fillId="0" borderId="2" xfId="0" applyNumberFormat="1" applyFont="1" applyBorder="1"/>
    <xf numFmtId="3" fontId="12" fillId="0" borderId="0" xfId="0" applyNumberFormat="1" applyFont="1"/>
    <xf numFmtId="1" fontId="12" fillId="0" borderId="0" xfId="0" applyNumberFormat="1" applyFont="1"/>
    <xf numFmtId="0" fontId="11" fillId="0" borderId="0" xfId="0" applyFont="1" applyAlignment="1">
      <alignment horizontal="center" vertical="justify"/>
    </xf>
    <xf numFmtId="0" fontId="14" fillId="0" borderId="1" xfId="0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/>
    <xf numFmtId="0" fontId="16" fillId="0" borderId="0" xfId="0" applyFont="1" applyAlignment="1">
      <alignment horizontal="left" vertical="justify"/>
    </xf>
    <xf numFmtId="0" fontId="8" fillId="0" borderId="0" xfId="0" applyFont="1" applyAlignment="1">
      <alignment horizontal="left" vertical="justify"/>
    </xf>
    <xf numFmtId="3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8" fillId="0" borderId="0" xfId="0" applyNumberFormat="1" applyFont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215" fontId="8" fillId="0" borderId="0" xfId="0" applyNumberFormat="1" applyFont="1" applyAlignment="1">
      <alignment horizontal="center" vertical="center" wrapText="1"/>
    </xf>
    <xf numFmtId="3" fontId="12" fillId="0" borderId="1" xfId="0" applyNumberFormat="1" applyFont="1" applyBorder="1" applyAlignment="1">
      <alignment horizontal="left" vertical="center" wrapText="1"/>
    </xf>
    <xf numFmtId="0" fontId="21" fillId="0" borderId="0" xfId="0" applyFont="1"/>
    <xf numFmtId="0" fontId="14" fillId="0" borderId="0" xfId="0" applyFont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2" fillId="0" borderId="2" xfId="0" applyNumberFormat="1" applyFont="1" applyBorder="1"/>
    <xf numFmtId="3" fontId="3" fillId="0" borderId="2" xfId="0" applyNumberFormat="1" applyFont="1" applyBorder="1"/>
    <xf numFmtId="3" fontId="2" fillId="0" borderId="2" xfId="0" applyNumberFormat="1" applyFont="1" applyFill="1" applyBorder="1" applyAlignment="1">
      <alignment horizontal="right"/>
    </xf>
    <xf numFmtId="3" fontId="0" fillId="0" borderId="0" xfId="0" applyNumberFormat="1" applyBorder="1"/>
    <xf numFmtId="3" fontId="6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right" vertical="center" wrapText="1"/>
    </xf>
    <xf numFmtId="0" fontId="24" fillId="0" borderId="0" xfId="0" applyFont="1"/>
    <xf numFmtId="0" fontId="29" fillId="0" borderId="6" xfId="4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textRotation="255" wrapText="1"/>
    </xf>
    <xf numFmtId="14" fontId="4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justify" vertical="center" wrapText="1"/>
    </xf>
    <xf numFmtId="3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171" fontId="19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06" fontId="8" fillId="0" borderId="0" xfId="0" applyNumberFormat="1" applyFont="1" applyAlignment="1">
      <alignment horizontal="left" vertical="justify"/>
    </xf>
    <xf numFmtId="165" fontId="8" fillId="0" borderId="0" xfId="0" applyNumberFormat="1" applyFont="1" applyAlignment="1">
      <alignment horizontal="left" vertical="justify"/>
    </xf>
    <xf numFmtId="171" fontId="6" fillId="0" borderId="1" xfId="1" applyFont="1" applyBorder="1" applyAlignment="1">
      <alignment horizontal="right" vertical="top" wrapText="1"/>
    </xf>
    <xf numFmtId="0" fontId="19" fillId="0" borderId="0" xfId="0" applyFont="1" applyAlignment="1">
      <alignment vertical="justify" wrapText="1"/>
    </xf>
    <xf numFmtId="0" fontId="10" fillId="0" borderId="0" xfId="0" applyFont="1" applyAlignment="1">
      <alignment horizontal="left" vertical="justify"/>
    </xf>
    <xf numFmtId="0" fontId="11" fillId="0" borderId="0" xfId="0" applyFont="1" applyAlignment="1">
      <alignment horizontal="left" vertical="justify"/>
    </xf>
    <xf numFmtId="0" fontId="12" fillId="0" borderId="2" xfId="0" applyFont="1" applyBorder="1" applyAlignment="1">
      <alignment horizontal="center" vertical="center" wrapText="1"/>
    </xf>
    <xf numFmtId="209" fontId="12" fillId="0" borderId="2" xfId="0" applyNumberFormat="1" applyFont="1" applyBorder="1" applyAlignment="1">
      <alignment horizontal="center" vertical="center" wrapText="1"/>
    </xf>
    <xf numFmtId="171" fontId="12" fillId="0" borderId="2" xfId="1" applyFont="1" applyBorder="1" applyAlignment="1">
      <alignment horizontal="center" vertical="center"/>
    </xf>
    <xf numFmtId="171" fontId="12" fillId="0" borderId="1" xfId="1" applyFont="1" applyBorder="1" applyAlignment="1">
      <alignment horizontal="center" vertical="center" wrapText="1"/>
    </xf>
    <xf numFmtId="171" fontId="12" fillId="0" borderId="1" xfId="1" applyFont="1" applyBorder="1" applyAlignment="1">
      <alignment horizontal="right" vertical="top" wrapText="1"/>
    </xf>
    <xf numFmtId="0" fontId="4" fillId="0" borderId="1" xfId="0" applyFont="1" applyBorder="1" applyAlignment="1">
      <alignment horizontal="justify" vertical="top" wrapText="1"/>
    </xf>
    <xf numFmtId="3" fontId="4" fillId="0" borderId="1" xfId="0" applyNumberFormat="1" applyFont="1" applyBorder="1" applyAlignment="1">
      <alignment horizontal="justify" vertical="top" wrapText="1"/>
    </xf>
    <xf numFmtId="3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71" fontId="4" fillId="0" borderId="1" xfId="1" applyFont="1" applyBorder="1" applyAlignment="1">
      <alignment horizontal="center" vertical="center" wrapText="1"/>
    </xf>
    <xf numFmtId="171" fontId="4" fillId="0" borderId="2" xfId="1" applyFont="1" applyBorder="1" applyAlignment="1">
      <alignment vertical="center" wrapText="1"/>
    </xf>
    <xf numFmtId="171" fontId="4" fillId="0" borderId="1" xfId="1" applyFont="1" applyBorder="1" applyAlignment="1">
      <alignment vertical="center" wrapText="1"/>
    </xf>
    <xf numFmtId="171" fontId="4" fillId="0" borderId="1" xfId="1" applyFont="1" applyBorder="1" applyAlignment="1"/>
    <xf numFmtId="171" fontId="4" fillId="0" borderId="1" xfId="1" applyFont="1" applyFill="1" applyBorder="1" applyAlignment="1">
      <alignment vertical="center" wrapText="1"/>
    </xf>
    <xf numFmtId="215" fontId="4" fillId="0" borderId="1" xfId="1" applyNumberFormat="1" applyFont="1" applyBorder="1" applyAlignment="1">
      <alignment vertical="center" wrapText="1"/>
    </xf>
    <xf numFmtId="215" fontId="4" fillId="0" borderId="1" xfId="1" applyNumberFormat="1" applyFont="1" applyBorder="1" applyAlignment="1"/>
    <xf numFmtId="215" fontId="4" fillId="0" borderId="1" xfId="1" applyNumberFormat="1" applyFont="1" applyFill="1" applyBorder="1" applyAlignment="1">
      <alignment vertical="center" wrapText="1"/>
    </xf>
    <xf numFmtId="171" fontId="4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171" fontId="3" fillId="0" borderId="1" xfId="1" applyFont="1" applyBorder="1" applyAlignment="1">
      <alignment horizontal="right"/>
    </xf>
    <xf numFmtId="171" fontId="2" fillId="2" borderId="1" xfId="1" applyFont="1" applyFill="1" applyBorder="1" applyAlignment="1">
      <alignment horizontal="right"/>
    </xf>
    <xf numFmtId="171" fontId="2" fillId="0" borderId="1" xfId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71" fontId="3" fillId="0" borderId="1" xfId="1" applyFont="1" applyBorder="1"/>
    <xf numFmtId="0" fontId="23" fillId="0" borderId="0" xfId="0" applyFont="1" applyAlignment="1">
      <alignment horizontal="right" vertical="justify"/>
    </xf>
    <xf numFmtId="0" fontId="27" fillId="0" borderId="0" xfId="3" applyFont="1" applyBorder="1" applyAlignment="1">
      <alignment horizontal="center" vertical="top" wrapText="1"/>
    </xf>
    <xf numFmtId="3" fontId="28" fillId="0" borderId="0" xfId="3" applyNumberFormat="1" applyFont="1" applyBorder="1"/>
    <xf numFmtId="3" fontId="27" fillId="0" borderId="0" xfId="8" applyNumberFormat="1" applyFont="1" applyBorder="1" applyAlignment="1">
      <alignment horizontal="right" vertical="top" wrapText="1"/>
    </xf>
    <xf numFmtId="3" fontId="28" fillId="0" borderId="0" xfId="3" applyNumberFormat="1" applyFont="1" applyFill="1" applyBorder="1"/>
    <xf numFmtId="0" fontId="25" fillId="0" borderId="0" xfId="3" applyBorder="1" applyAlignment="1">
      <alignment horizontal="center"/>
    </xf>
    <xf numFmtId="0" fontId="25" fillId="0" borderId="0" xfId="3" applyBorder="1"/>
    <xf numFmtId="0" fontId="0" fillId="0" borderId="0" xfId="0" applyBorder="1"/>
    <xf numFmtId="0" fontId="26" fillId="0" borderId="0" xfId="0" applyFont="1" applyBorder="1" applyAlignment="1"/>
    <xf numFmtId="0" fontId="26" fillId="0" borderId="0" xfId="4" applyFont="1" applyBorder="1" applyAlignment="1">
      <alignment horizontal="center" vertical="center" wrapText="1"/>
    </xf>
    <xf numFmtId="3" fontId="26" fillId="0" borderId="0" xfId="6" applyNumberFormat="1" applyFont="1" applyBorder="1" applyAlignment="1">
      <alignment horizontal="center" vertical="center" wrapText="1"/>
    </xf>
    <xf numFmtId="0" fontId="29" fillId="0" borderId="0" xfId="4" applyFont="1" applyBorder="1" applyAlignment="1">
      <alignment horizontal="center" vertical="center" wrapText="1"/>
    </xf>
    <xf numFmtId="3" fontId="29" fillId="0" borderId="0" xfId="4" applyNumberFormat="1" applyFont="1" applyBorder="1"/>
    <xf numFmtId="3" fontId="29" fillId="0" borderId="0" xfId="6" applyNumberFormat="1" applyFont="1" applyBorder="1" applyAlignment="1">
      <alignment horizontal="right" vertical="center" wrapText="1"/>
    </xf>
    <xf numFmtId="0" fontId="29" fillId="0" borderId="0" xfId="4" applyFont="1" applyBorder="1" applyAlignment="1">
      <alignment horizontal="center" vertical="top" wrapText="1"/>
    </xf>
    <xf numFmtId="3" fontId="29" fillId="0" borderId="0" xfId="6" applyNumberFormat="1" applyFont="1" applyBorder="1" applyAlignment="1">
      <alignment horizontal="right" vertical="top" wrapText="1"/>
    </xf>
    <xf numFmtId="0" fontId="26" fillId="0" borderId="0" xfId="4" applyFont="1" applyBorder="1" applyAlignment="1">
      <alignment horizontal="center" vertical="top" wrapText="1"/>
    </xf>
    <xf numFmtId="0" fontId="26" fillId="0" borderId="0" xfId="4" applyFont="1" applyBorder="1" applyAlignment="1">
      <alignment vertical="top" wrapText="1"/>
    </xf>
    <xf numFmtId="0" fontId="25" fillId="0" borderId="0" xfId="4" applyBorder="1"/>
    <xf numFmtId="0" fontId="26" fillId="0" borderId="0" xfId="4" applyFont="1" applyBorder="1" applyAlignment="1"/>
    <xf numFmtId="0" fontId="26" fillId="0" borderId="0" xfId="4" applyFont="1" applyBorder="1"/>
    <xf numFmtId="0" fontId="26" fillId="0" borderId="0" xfId="4" applyFont="1" applyFill="1" applyBorder="1" applyAlignment="1">
      <alignment horizontal="center" vertical="center" wrapText="1"/>
    </xf>
    <xf numFmtId="0" fontId="29" fillId="0" borderId="0" xfId="4" applyFont="1" applyBorder="1" applyAlignment="1">
      <alignment horizontal="left" vertical="center" wrapText="1"/>
    </xf>
    <xf numFmtId="0" fontId="29" fillId="0" borderId="0" xfId="7" applyFont="1" applyBorder="1" applyAlignment="1"/>
    <xf numFmtId="0" fontId="29" fillId="0" borderId="0" xfId="7" applyFont="1" applyBorder="1"/>
    <xf numFmtId="3" fontId="29" fillId="0" borderId="0" xfId="4" applyNumberFormat="1" applyFont="1" applyFill="1" applyBorder="1"/>
    <xf numFmtId="0" fontId="29" fillId="0" borderId="0" xfId="4" applyFont="1" applyBorder="1" applyAlignment="1">
      <alignment horizontal="center"/>
    </xf>
    <xf numFmtId="0" fontId="29" fillId="0" borderId="0" xfId="4" applyFont="1" applyBorder="1"/>
    <xf numFmtId="0" fontId="29" fillId="0" borderId="0" xfId="4" applyFont="1" applyFill="1" applyBorder="1" applyAlignment="1">
      <alignment horizontal="center" vertical="center" wrapText="1"/>
    </xf>
    <xf numFmtId="0" fontId="29" fillId="0" borderId="0" xfId="7" applyFont="1" applyFill="1" applyBorder="1"/>
    <xf numFmtId="171" fontId="2" fillId="0" borderId="1" xfId="1" applyFont="1" applyBorder="1"/>
    <xf numFmtId="0" fontId="19" fillId="0" borderId="2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15" fontId="12" fillId="0" borderId="1" xfId="0" applyNumberFormat="1" applyFont="1" applyBorder="1" applyAlignment="1">
      <alignment horizontal="center" vertical="center" wrapText="1"/>
    </xf>
    <xf numFmtId="171" fontId="10" fillId="0" borderId="0" xfId="1" applyFont="1"/>
    <xf numFmtId="165" fontId="10" fillId="0" borderId="0" xfId="0" applyNumberFormat="1" applyFont="1" applyAlignment="1">
      <alignment vertical="justify"/>
    </xf>
    <xf numFmtId="171" fontId="10" fillId="0" borderId="0" xfId="1" applyFont="1" applyAlignment="1">
      <alignment horizontal="right"/>
    </xf>
    <xf numFmtId="14" fontId="12" fillId="0" borderId="1" xfId="0" applyNumberFormat="1" applyFont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justify" vertical="top" wrapText="1"/>
    </xf>
    <xf numFmtId="171" fontId="31" fillId="0" borderId="2" xfId="1" applyFont="1" applyBorder="1" applyAlignment="1">
      <alignment vertic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Border="1"/>
    <xf numFmtId="0" fontId="12" fillId="0" borderId="0" xfId="0" applyFont="1" applyFill="1" applyBorder="1" applyAlignment="1">
      <alignment horizontal="justify" wrapText="1"/>
    </xf>
    <xf numFmtId="0" fontId="12" fillId="0" borderId="0" xfId="0" applyFont="1" applyFill="1" applyBorder="1" applyAlignment="1">
      <alignment horizontal="justify" vertical="top" wrapText="1"/>
    </xf>
    <xf numFmtId="3" fontId="2" fillId="3" borderId="8" xfId="0" applyNumberFormat="1" applyFont="1" applyFill="1" applyBorder="1" applyAlignment="1">
      <alignment horizontal="center"/>
    </xf>
    <xf numFmtId="0" fontId="22" fillId="0" borderId="0" xfId="0" applyFont="1" applyAlignment="1"/>
    <xf numFmtId="0" fontId="10" fillId="0" borderId="1" xfId="0" applyFont="1" applyBorder="1" applyAlignment="1"/>
    <xf numFmtId="0" fontId="10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7" fontId="14" fillId="0" borderId="1" xfId="0" applyNumberFormat="1" applyFont="1" applyBorder="1" applyAlignment="1">
      <alignment horizontal="center" vertical="top" wrapText="1"/>
    </xf>
    <xf numFmtId="171" fontId="12" fillId="0" borderId="2" xfId="1" applyFont="1" applyBorder="1" applyAlignment="1">
      <alignment vertical="center" wrapText="1"/>
    </xf>
    <xf numFmtId="171" fontId="12" fillId="0" borderId="1" xfId="1" applyFont="1" applyBorder="1" applyAlignment="1">
      <alignment vertical="center" wrapText="1"/>
    </xf>
    <xf numFmtId="3" fontId="2" fillId="3" borderId="9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0" fontId="12" fillId="0" borderId="10" xfId="0" applyFont="1" applyFill="1" applyBorder="1" applyAlignment="1">
      <alignment horizontal="justify" vertical="top" wrapText="1"/>
    </xf>
    <xf numFmtId="0" fontId="12" fillId="0" borderId="11" xfId="0" applyFont="1" applyFill="1" applyBorder="1" applyAlignment="1">
      <alignment horizontal="justify" vertical="top" wrapText="1"/>
    </xf>
    <xf numFmtId="0" fontId="36" fillId="0" borderId="1" xfId="0" applyFont="1" applyBorder="1" applyAlignment="1">
      <alignment horizontal="justify" vertical="center"/>
    </xf>
    <xf numFmtId="0" fontId="36" fillId="0" borderId="1" xfId="0" applyFont="1" applyBorder="1" applyAlignment="1">
      <alignment horizontal="justify" vertical="top"/>
    </xf>
    <xf numFmtId="0" fontId="36" fillId="0" borderId="1" xfId="0" applyFont="1" applyBorder="1" applyAlignment="1">
      <alignment horizontal="justify" vertical="top" wrapText="1"/>
    </xf>
    <xf numFmtId="170" fontId="10" fillId="0" borderId="0" xfId="2" applyFont="1" applyAlignment="1">
      <alignment horizontal="left" vertical="justify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71" fontId="4" fillId="0" borderId="0" xfId="0" applyNumberFormat="1" applyFont="1" applyBorder="1"/>
    <xf numFmtId="0" fontId="14" fillId="0" borderId="0" xfId="0" applyFont="1" applyAlignment="1">
      <alignment vertical="top"/>
    </xf>
    <xf numFmtId="3" fontId="2" fillId="0" borderId="0" xfId="0" applyNumberFormat="1" applyFont="1" applyAlignment="1"/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8" fillId="3" borderId="4" xfId="0" applyNumberFormat="1" applyFont="1" applyFill="1" applyBorder="1" applyAlignment="1">
      <alignment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4" fillId="0" borderId="0" xfId="3" applyFont="1" applyBorder="1" applyAlignment="1">
      <alignment vertical="center" wrapText="1"/>
    </xf>
    <xf numFmtId="3" fontId="26" fillId="0" borderId="0" xfId="5" applyNumberFormat="1" applyFont="1" applyBorder="1" applyAlignment="1">
      <alignment vertical="center" wrapText="1"/>
    </xf>
    <xf numFmtId="3" fontId="3" fillId="3" borderId="1" xfId="0" applyNumberFormat="1" applyFont="1" applyFill="1" applyBorder="1"/>
    <xf numFmtId="0" fontId="3" fillId="3" borderId="1" xfId="0" applyFont="1" applyFill="1" applyBorder="1"/>
    <xf numFmtId="3" fontId="2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/>
    <xf numFmtId="0" fontId="9" fillId="0" borderId="0" xfId="0" applyFont="1" applyAlignment="1">
      <alignment horizontal="right" vertical="justify"/>
    </xf>
    <xf numFmtId="0" fontId="37" fillId="0" borderId="0" xfId="0" applyFont="1"/>
    <xf numFmtId="0" fontId="8" fillId="0" borderId="0" xfId="0" applyFont="1" applyAlignment="1">
      <alignment vertical="top" wrapText="1"/>
    </xf>
    <xf numFmtId="171" fontId="8" fillId="0" borderId="0" xfId="1" applyFont="1" applyAlignment="1">
      <alignment horizontal="right" vertical="justify"/>
    </xf>
    <xf numFmtId="171" fontId="8" fillId="0" borderId="0" xfId="1" applyFont="1" applyAlignment="1">
      <alignment vertical="justify"/>
    </xf>
    <xf numFmtId="0" fontId="8" fillId="0" borderId="0" xfId="0" applyFont="1" applyAlignment="1">
      <alignment horizontal="left" vertical="top"/>
    </xf>
    <xf numFmtId="0" fontId="18" fillId="3" borderId="7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justify" wrapText="1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4" fillId="0" borderId="13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19" fillId="0" borderId="0" xfId="0" applyFont="1" applyAlignment="1">
      <alignment horizontal="left" vertical="justify" wrapText="1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wrapText="1"/>
    </xf>
    <xf numFmtId="170" fontId="11" fillId="3" borderId="1" xfId="2" applyFont="1" applyFill="1" applyBorder="1" applyAlignment="1">
      <alignment horizontal="center" vertical="center" wrapText="1"/>
    </xf>
    <xf numFmtId="171" fontId="8" fillId="0" borderId="0" xfId="1" applyFont="1" applyAlignment="1">
      <alignment horizontal="left" vertical="justify"/>
    </xf>
    <xf numFmtId="171" fontId="8" fillId="0" borderId="0" xfId="1" applyFont="1" applyAlignment="1">
      <alignment horizontal="center" vertical="justify"/>
    </xf>
    <xf numFmtId="206" fontId="10" fillId="3" borderId="1" xfId="0" applyNumberFormat="1" applyFont="1" applyFill="1" applyBorder="1" applyAlignment="1">
      <alignment horizontal="center" vertical="justify"/>
    </xf>
    <xf numFmtId="0" fontId="10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/>
    </xf>
    <xf numFmtId="171" fontId="11" fillId="0" borderId="0" xfId="1" applyFont="1" applyAlignment="1">
      <alignment horizontal="center" vertical="justify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right" vertical="top" wrapText="1"/>
    </xf>
    <xf numFmtId="0" fontId="11" fillId="0" borderId="15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7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3" fontId="2" fillId="3" borderId="1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3" fillId="3" borderId="20" xfId="0" applyNumberFormat="1" applyFont="1" applyFill="1" applyBorder="1" applyAlignment="1">
      <alignment horizontal="center"/>
    </xf>
    <xf numFmtId="3" fontId="3" fillId="3" borderId="21" xfId="0" applyNumberFormat="1" applyFont="1" applyFill="1" applyBorder="1" applyAlignment="1">
      <alignment horizontal="center"/>
    </xf>
    <xf numFmtId="3" fontId="2" fillId="3" borderId="22" xfId="0" applyNumberFormat="1" applyFont="1" applyFill="1" applyBorder="1" applyAlignment="1">
      <alignment horizontal="center"/>
    </xf>
    <xf numFmtId="3" fontId="2" fillId="3" borderId="23" xfId="0" applyNumberFormat="1" applyFont="1" applyFill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3" fontId="2" fillId="3" borderId="24" xfId="0" applyNumberFormat="1" applyFont="1" applyFill="1" applyBorder="1" applyAlignment="1">
      <alignment horizontal="center"/>
    </xf>
    <xf numFmtId="3" fontId="2" fillId="3" borderId="25" xfId="0" applyNumberFormat="1" applyFont="1" applyFill="1" applyBorder="1" applyAlignment="1">
      <alignment horizontal="center"/>
    </xf>
    <xf numFmtId="3" fontId="2" fillId="3" borderId="26" xfId="0" applyNumberFormat="1" applyFont="1" applyFill="1" applyBorder="1" applyAlignment="1">
      <alignment horizontal="center"/>
    </xf>
  </cellXfs>
  <cellStyles count="9">
    <cellStyle name="Millares" xfId="1" builtinId="3"/>
    <cellStyle name="Moneda" xfId="2" builtinId="4"/>
    <cellStyle name="Normal" xfId="0" builtinId="0"/>
    <cellStyle name="Normal 2" xfId="3"/>
    <cellStyle name="Normal 3" xfId="4"/>
    <cellStyle name="Normal 4" xfId="5"/>
    <cellStyle name="Normal 5" xfId="6"/>
    <cellStyle name="Normal 7" xfId="7"/>
    <cellStyle name="Normal 8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COMUNICACIONES</a:t>
            </a:r>
          </a:p>
        </c:rich>
      </c:tx>
      <c:layout>
        <c:manualLayout>
          <c:xMode val="edge"/>
          <c:yMode val="edge"/>
          <c:x val="0.38825216292407894"/>
          <c:y val="3.5928296197017921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0.27605633802816903"/>
          <c:y val="0.37537647621198211"/>
          <c:w val="0.44929577464788734"/>
          <c:h val="0.3783794880216779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grafico!$B$9:$B$45</c:f>
              <c:strCache>
                <c:ptCount val="4"/>
                <c:pt idx="0">
                  <c:v>SERVICIOS PERSONALES</c:v>
                </c:pt>
                <c:pt idx="1">
                  <c:v>GASTOS GENERALES</c:v>
                </c:pt>
                <c:pt idx="2">
                  <c:v>CONTRATOS</c:v>
                </c:pt>
                <c:pt idx="3">
                  <c:v>CONVENIOS</c:v>
                </c:pt>
              </c:strCache>
            </c:strRef>
          </c:cat>
          <c:val>
            <c:numRef>
              <c:f>grafico!$C$9:$C$45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115000000</c:v>
                </c:pt>
              </c:numCache>
            </c:numRef>
          </c:val>
        </c:ser>
        <c:dLbls>
          <c:showCatName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816901408450704"/>
          <c:y val="0.9069095665281488"/>
          <c:w val="0.74788732394366197"/>
          <c:h val="7.207228343270057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0</xdr:row>
      <xdr:rowOff>85725</xdr:rowOff>
    </xdr:from>
    <xdr:to>
      <xdr:col>1</xdr:col>
      <xdr:colOff>1685925</xdr:colOff>
      <xdr:row>5</xdr:row>
      <xdr:rowOff>142875</xdr:rowOff>
    </xdr:to>
    <xdr:pic>
      <xdr:nvPicPr>
        <xdr:cNvPr id="307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0575" y="85725"/>
          <a:ext cx="12573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76200</xdr:rowOff>
    </xdr:from>
    <xdr:to>
      <xdr:col>2</xdr:col>
      <xdr:colOff>190500</xdr:colOff>
      <xdr:row>5</xdr:row>
      <xdr:rowOff>133350</xdr:rowOff>
    </xdr:to>
    <xdr:pic>
      <xdr:nvPicPr>
        <xdr:cNvPr id="20481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76200"/>
          <a:ext cx="15144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76200</xdr:rowOff>
    </xdr:from>
    <xdr:to>
      <xdr:col>2</xdr:col>
      <xdr:colOff>304800</xdr:colOff>
      <xdr:row>5</xdr:row>
      <xdr:rowOff>133350</xdr:rowOff>
    </xdr:to>
    <xdr:pic>
      <xdr:nvPicPr>
        <xdr:cNvPr id="21506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" y="76200"/>
          <a:ext cx="14097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57150</xdr:rowOff>
    </xdr:from>
    <xdr:to>
      <xdr:col>2</xdr:col>
      <xdr:colOff>381000</xdr:colOff>
      <xdr:row>5</xdr:row>
      <xdr:rowOff>114300</xdr:rowOff>
    </xdr:to>
    <xdr:pic>
      <xdr:nvPicPr>
        <xdr:cNvPr id="22529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57150"/>
          <a:ext cx="16097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57150</xdr:rowOff>
    </xdr:from>
    <xdr:to>
      <xdr:col>2</xdr:col>
      <xdr:colOff>381000</xdr:colOff>
      <xdr:row>5</xdr:row>
      <xdr:rowOff>114300</xdr:rowOff>
    </xdr:to>
    <xdr:pic>
      <xdr:nvPicPr>
        <xdr:cNvPr id="2355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57150"/>
          <a:ext cx="14573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0</xdr:row>
      <xdr:rowOff>57150</xdr:rowOff>
    </xdr:from>
    <xdr:to>
      <xdr:col>2</xdr:col>
      <xdr:colOff>381000</xdr:colOff>
      <xdr:row>5</xdr:row>
      <xdr:rowOff>114300</xdr:rowOff>
    </xdr:to>
    <xdr:pic>
      <xdr:nvPicPr>
        <xdr:cNvPr id="26625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4375" y="57150"/>
          <a:ext cx="16192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285750</xdr:colOff>
      <xdr:row>5</xdr:row>
      <xdr:rowOff>95250</xdr:rowOff>
    </xdr:to>
    <xdr:pic>
      <xdr:nvPicPr>
        <xdr:cNvPr id="25601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8100"/>
          <a:ext cx="16954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285750</xdr:colOff>
      <xdr:row>5</xdr:row>
      <xdr:rowOff>95250</xdr:rowOff>
    </xdr:to>
    <xdr:pic>
      <xdr:nvPicPr>
        <xdr:cNvPr id="24577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8100"/>
          <a:ext cx="18192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50</xdr:row>
      <xdr:rowOff>152400</xdr:rowOff>
    </xdr:from>
    <xdr:to>
      <xdr:col>11</xdr:col>
      <xdr:colOff>609600</xdr:colOff>
      <xdr:row>70</xdr:row>
      <xdr:rowOff>85725</xdr:rowOff>
    </xdr:to>
    <xdr:graphicFrame macro="">
      <xdr:nvGraphicFramePr>
        <xdr:cNvPr id="10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0</xdr:row>
      <xdr:rowOff>76200</xdr:rowOff>
    </xdr:from>
    <xdr:to>
      <xdr:col>2</xdr:col>
      <xdr:colOff>66675</xdr:colOff>
      <xdr:row>5</xdr:row>
      <xdr:rowOff>133350</xdr:rowOff>
    </xdr:to>
    <xdr:pic>
      <xdr:nvPicPr>
        <xdr:cNvPr id="1043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775" y="76200"/>
          <a:ext cx="13430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Escritorio/FARE%20ROMERO%20PELAEZ/2011/POAS/POAS%203era%20Versi&#243;n/Programa%208.%20Fortalecimiento%20Institucional/Sin%20t&#237;tuloeducacion%20ambeintal%20005/informes%20del%20PAT%20007/Documents%20and%20Settings/WINDOWS%20XP/Mis%20documentos/CONSOLIDADO.x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NITOREO"/>
      <sheetName val="SIG"/>
      <sheetName val="EDUCACION"/>
      <sheetName val="FORTALECIMIENT"/>
      <sheetName val="CALIDAD VIDA"/>
      <sheetName val="CUENTAS AMBIENT"/>
      <sheetName val="CUENCAS"/>
      <sheetName val="CONTROL ESPECIES"/>
      <sheetName val="MARINOS"/>
      <sheetName val="AGUAS"/>
      <sheetName val="WAYUU"/>
      <sheetName val="SEDE"/>
      <sheetName val="CONSOLIDADO"/>
      <sheetName val="CONSOL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opLeftCell="A7" workbookViewId="0">
      <selection activeCell="C10" sqref="C10"/>
    </sheetView>
  </sheetViews>
  <sheetFormatPr baseColWidth="10" defaultColWidth="12" defaultRowHeight="11.25"/>
  <cols>
    <col min="1" max="1" width="5.42578125" style="40" customWidth="1"/>
    <col min="2" max="2" width="25.28515625" style="40" customWidth="1"/>
    <col min="3" max="4" width="13.28515625" style="40" customWidth="1"/>
    <col min="5" max="5" width="13.85546875" style="40" customWidth="1"/>
    <col min="6" max="7" width="12" style="40"/>
    <col min="8" max="8" width="17.140625" style="40" customWidth="1"/>
    <col min="9" max="9" width="6.7109375" style="40" bestFit="1" customWidth="1"/>
    <col min="10" max="10" width="14.28515625" style="40" customWidth="1"/>
    <col min="11" max="16384" width="12" style="40"/>
  </cols>
  <sheetData>
    <row r="1" spans="1:10" ht="11.25" customHeight="1">
      <c r="A1" s="255"/>
      <c r="B1" s="256"/>
      <c r="C1" s="257"/>
      <c r="D1" s="264" t="s">
        <v>167</v>
      </c>
      <c r="E1" s="265"/>
      <c r="F1" s="265"/>
      <c r="G1" s="265"/>
      <c r="H1" s="265"/>
      <c r="I1" s="266"/>
      <c r="J1" s="207"/>
    </row>
    <row r="2" spans="1:10" ht="11.25" customHeight="1">
      <c r="A2" s="258"/>
      <c r="B2" s="259"/>
      <c r="C2" s="260"/>
      <c r="D2" s="267"/>
      <c r="E2" s="268"/>
      <c r="F2" s="268"/>
      <c r="G2" s="268"/>
      <c r="H2" s="268"/>
      <c r="I2" s="269"/>
      <c r="J2" s="207"/>
    </row>
    <row r="3" spans="1:10" ht="11.25" customHeight="1">
      <c r="A3" s="258"/>
      <c r="B3" s="259"/>
      <c r="C3" s="260"/>
      <c r="D3" s="267"/>
      <c r="E3" s="268"/>
      <c r="F3" s="268"/>
      <c r="G3" s="268"/>
      <c r="H3" s="268"/>
      <c r="I3" s="269"/>
      <c r="J3" s="207" t="s">
        <v>168</v>
      </c>
    </row>
    <row r="4" spans="1:10" ht="11.25" customHeight="1">
      <c r="A4" s="258"/>
      <c r="B4" s="259"/>
      <c r="C4" s="260"/>
      <c r="D4" s="270"/>
      <c r="E4" s="271"/>
      <c r="F4" s="271"/>
      <c r="G4" s="271"/>
      <c r="H4" s="271"/>
      <c r="I4" s="272"/>
      <c r="J4" s="207" t="s">
        <v>178</v>
      </c>
    </row>
    <row r="5" spans="1:10" ht="12.75" customHeight="1">
      <c r="A5" s="258"/>
      <c r="B5" s="259"/>
      <c r="C5" s="260"/>
      <c r="D5" s="273" t="s">
        <v>170</v>
      </c>
      <c r="E5" s="274"/>
      <c r="F5" s="275"/>
      <c r="G5" s="273" t="s">
        <v>171</v>
      </c>
      <c r="H5" s="274"/>
      <c r="I5" s="274"/>
      <c r="J5" s="207"/>
    </row>
    <row r="6" spans="1:10" ht="12" customHeight="1">
      <c r="A6" s="261"/>
      <c r="B6" s="262"/>
      <c r="C6" s="263"/>
      <c r="D6" s="273">
        <v>0</v>
      </c>
      <c r="E6" s="274"/>
      <c r="F6" s="275"/>
      <c r="G6" s="273" t="s">
        <v>172</v>
      </c>
      <c r="H6" s="274"/>
      <c r="I6" s="274"/>
      <c r="J6" s="207"/>
    </row>
    <row r="7" spans="1:10" ht="15.75">
      <c r="A7" s="206"/>
      <c r="B7" s="206"/>
      <c r="C7" s="206"/>
      <c r="D7" s="206"/>
      <c r="E7" s="206"/>
      <c r="F7" s="206"/>
      <c r="G7" s="206"/>
      <c r="H7" s="206"/>
      <c r="I7" s="206"/>
      <c r="J7" s="206"/>
    </row>
    <row r="8" spans="1:10" ht="12" customHeight="1">
      <c r="A8" s="276" t="s">
        <v>173</v>
      </c>
      <c r="B8" s="276"/>
      <c r="C8" s="254" t="s">
        <v>56</v>
      </c>
      <c r="D8" s="254"/>
      <c r="E8" s="130"/>
      <c r="F8" s="130"/>
      <c r="G8" s="130"/>
      <c r="H8" s="130"/>
      <c r="I8" s="41" t="s">
        <v>19</v>
      </c>
      <c r="J8" s="41" t="s">
        <v>43</v>
      </c>
    </row>
    <row r="9" spans="1:10" ht="11.25" customHeight="1">
      <c r="A9" s="42" t="s">
        <v>69</v>
      </c>
      <c r="C9" s="194">
        <f>D22</f>
        <v>115000000</v>
      </c>
    </row>
    <row r="10" spans="1:10">
      <c r="A10" s="42" t="s">
        <v>71</v>
      </c>
      <c r="C10" s="195">
        <v>0</v>
      </c>
      <c r="D10" s="44"/>
      <c r="E10" s="45"/>
      <c r="F10" s="45"/>
      <c r="G10" s="45"/>
      <c r="H10" s="45"/>
      <c r="I10" s="45"/>
      <c r="J10" s="45"/>
    </row>
    <row r="11" spans="1:10">
      <c r="A11" s="42" t="s">
        <v>70</v>
      </c>
      <c r="C11" s="196">
        <f>C9</f>
        <v>115000000</v>
      </c>
      <c r="D11" s="43"/>
      <c r="E11" s="45"/>
      <c r="F11" s="45"/>
      <c r="G11" s="45"/>
      <c r="H11" s="45"/>
      <c r="I11" s="45"/>
      <c r="J11" s="45"/>
    </row>
    <row r="12" spans="1:10">
      <c r="A12" s="46" t="s">
        <v>73</v>
      </c>
      <c r="J12" s="47" t="s">
        <v>74</v>
      </c>
    </row>
    <row r="13" spans="1:10" s="49" customFormat="1">
      <c r="A13" s="253" t="s">
        <v>110</v>
      </c>
      <c r="B13" s="251" t="s">
        <v>63</v>
      </c>
      <c r="C13" s="251" t="s">
        <v>72</v>
      </c>
      <c r="D13" s="251" t="s">
        <v>51</v>
      </c>
      <c r="E13" s="253" t="s">
        <v>62</v>
      </c>
      <c r="F13" s="253"/>
      <c r="G13" s="253"/>
      <c r="H13" s="251" t="s">
        <v>111</v>
      </c>
      <c r="I13" s="251" t="s">
        <v>112</v>
      </c>
      <c r="J13" s="251" t="s">
        <v>65</v>
      </c>
    </row>
    <row r="14" spans="1:10" s="49" customFormat="1" ht="22.5">
      <c r="A14" s="253"/>
      <c r="B14" s="252"/>
      <c r="C14" s="252"/>
      <c r="D14" s="252"/>
      <c r="E14" s="238" t="s">
        <v>64</v>
      </c>
      <c r="F14" s="238" t="s">
        <v>68</v>
      </c>
      <c r="G14" s="238" t="s">
        <v>41</v>
      </c>
      <c r="H14" s="252"/>
      <c r="I14" s="252"/>
      <c r="J14" s="252"/>
    </row>
    <row r="15" spans="1:10" s="49" customFormat="1" ht="122.25" customHeight="1" thickBot="1">
      <c r="A15" s="118">
        <v>1</v>
      </c>
      <c r="B15" s="222" t="s">
        <v>57</v>
      </c>
      <c r="C15" s="133" t="s">
        <v>52</v>
      </c>
      <c r="D15" s="211">
        <f>'POA Activ'!C51</f>
        <v>25000000</v>
      </c>
      <c r="E15" s="193">
        <v>40182</v>
      </c>
      <c r="F15" s="197">
        <v>40543</v>
      </c>
      <c r="G15" s="51">
        <v>12</v>
      </c>
      <c r="H15" s="220" t="s">
        <v>2</v>
      </c>
      <c r="I15" s="48"/>
      <c r="J15" s="133" t="s">
        <v>6</v>
      </c>
    </row>
    <row r="16" spans="1:10" s="49" customFormat="1" ht="44.25" customHeight="1" thickBot="1">
      <c r="A16" s="118">
        <v>2</v>
      </c>
      <c r="B16" s="223" t="s">
        <v>58</v>
      </c>
      <c r="C16" s="133" t="s">
        <v>52</v>
      </c>
      <c r="D16" s="211">
        <f>'POA Activ'!D51</f>
        <v>0</v>
      </c>
      <c r="E16" s="193">
        <v>40183</v>
      </c>
      <c r="F16" s="197">
        <v>40543</v>
      </c>
      <c r="G16" s="51">
        <v>12</v>
      </c>
      <c r="H16" s="219" t="s">
        <v>1</v>
      </c>
      <c r="I16" s="48"/>
      <c r="J16" s="133" t="s">
        <v>6</v>
      </c>
    </row>
    <row r="17" spans="1:10" s="49" customFormat="1" ht="39.75" customHeight="1" thickBot="1">
      <c r="A17" s="118">
        <v>3</v>
      </c>
      <c r="B17" s="222" t="s">
        <v>176</v>
      </c>
      <c r="C17" s="133" t="s">
        <v>52</v>
      </c>
      <c r="D17" s="211">
        <f>'POA Activ'!E51</f>
        <v>12000000</v>
      </c>
      <c r="E17" s="193">
        <v>40182</v>
      </c>
      <c r="F17" s="197">
        <v>40543</v>
      </c>
      <c r="G17" s="51">
        <v>12</v>
      </c>
      <c r="H17" s="219" t="s">
        <v>1</v>
      </c>
      <c r="I17" s="48"/>
      <c r="J17" s="133" t="s">
        <v>53</v>
      </c>
    </row>
    <row r="18" spans="1:10" s="49" customFormat="1" ht="48" customHeight="1" thickBot="1">
      <c r="A18" s="118">
        <v>4</v>
      </c>
      <c r="B18" s="221" t="s">
        <v>59</v>
      </c>
      <c r="C18" s="133" t="s">
        <v>52</v>
      </c>
      <c r="D18" s="212">
        <f>'POA Activ'!F51</f>
        <v>10000000</v>
      </c>
      <c r="E18" s="193">
        <v>40182</v>
      </c>
      <c r="F18" s="197">
        <v>40542</v>
      </c>
      <c r="G18" s="51">
        <v>12</v>
      </c>
      <c r="H18" s="220" t="s">
        <v>3</v>
      </c>
      <c r="I18" s="48"/>
      <c r="J18" s="133" t="s">
        <v>53</v>
      </c>
    </row>
    <row r="19" spans="1:10" s="49" customFormat="1" ht="57" thickBot="1">
      <c r="A19" s="118">
        <v>5</v>
      </c>
      <c r="B19" s="222" t="s">
        <v>60</v>
      </c>
      <c r="C19" s="133" t="s">
        <v>52</v>
      </c>
      <c r="D19" s="211">
        <f>'POA Activ'!G51</f>
        <v>8000000</v>
      </c>
      <c r="E19" s="193">
        <v>40182</v>
      </c>
      <c r="F19" s="197">
        <v>40542</v>
      </c>
      <c r="G19" s="51">
        <v>12</v>
      </c>
      <c r="H19" s="220" t="s">
        <v>4</v>
      </c>
      <c r="I19" s="48"/>
      <c r="J19" s="133" t="s">
        <v>6</v>
      </c>
    </row>
    <row r="20" spans="1:10" s="49" customFormat="1" ht="49.5" customHeight="1">
      <c r="A20" s="118">
        <v>6</v>
      </c>
      <c r="B20" s="222" t="s">
        <v>61</v>
      </c>
      <c r="C20" s="193" t="s">
        <v>5</v>
      </c>
      <c r="D20" s="199">
        <f>'POA Activ'!H48</f>
        <v>0</v>
      </c>
      <c r="E20" s="193">
        <v>40182</v>
      </c>
      <c r="F20" s="197">
        <v>40543</v>
      </c>
      <c r="G20" s="48">
        <v>12</v>
      </c>
      <c r="H20" s="48"/>
      <c r="I20" s="48"/>
      <c r="J20" s="133" t="s">
        <v>6</v>
      </c>
    </row>
    <row r="21" spans="1:10" ht="45" customHeight="1">
      <c r="A21" s="118">
        <v>7</v>
      </c>
      <c r="B21" s="223" t="s">
        <v>0</v>
      </c>
      <c r="C21" s="133" t="s">
        <v>52</v>
      </c>
      <c r="D21" s="211">
        <f>'POA Activ'!I51</f>
        <v>60000000</v>
      </c>
      <c r="E21" s="193">
        <v>40182</v>
      </c>
      <c r="F21" s="197">
        <v>40542</v>
      </c>
      <c r="G21" s="50">
        <v>12</v>
      </c>
      <c r="H21" s="50"/>
      <c r="I21" s="191"/>
      <c r="J21" s="133" t="s">
        <v>6</v>
      </c>
    </row>
    <row r="22" spans="1:10" ht="12.75">
      <c r="B22" s="192"/>
      <c r="D22" s="125">
        <f>SUM(D15:D21)</f>
        <v>115000000</v>
      </c>
    </row>
    <row r="24" spans="1:10">
      <c r="B24" s="52"/>
    </row>
    <row r="25" spans="1:10">
      <c r="E25" s="200"/>
    </row>
    <row r="26" spans="1:10">
      <c r="E26" s="201"/>
    </row>
    <row r="27" spans="1:10">
      <c r="E27" s="203"/>
    </row>
    <row r="28" spans="1:10">
      <c r="B28" s="53"/>
      <c r="E28" s="204"/>
    </row>
    <row r="29" spans="1:10">
      <c r="B29" s="53"/>
      <c r="E29" s="204"/>
    </row>
    <row r="30" spans="1:10">
      <c r="E30" s="204"/>
    </row>
    <row r="31" spans="1:10">
      <c r="E31" s="202"/>
    </row>
    <row r="32" spans="1:10">
      <c r="E32" s="202"/>
    </row>
    <row r="33" spans="5:5">
      <c r="E33" s="202"/>
    </row>
    <row r="34" spans="5:5">
      <c r="E34" s="202"/>
    </row>
  </sheetData>
  <mergeCells count="16">
    <mergeCell ref="C8:D8"/>
    <mergeCell ref="A1:C6"/>
    <mergeCell ref="D1:I4"/>
    <mergeCell ref="D5:F5"/>
    <mergeCell ref="G5:I5"/>
    <mergeCell ref="D6:F6"/>
    <mergeCell ref="G6:I6"/>
    <mergeCell ref="A8:B8"/>
    <mergeCell ref="J13:J14"/>
    <mergeCell ref="E13:G13"/>
    <mergeCell ref="A13:A14"/>
    <mergeCell ref="B13:B14"/>
    <mergeCell ref="C13:C14"/>
    <mergeCell ref="H13:H14"/>
    <mergeCell ref="I13:I14"/>
    <mergeCell ref="D13:D1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6"/>
  <sheetViews>
    <sheetView workbookViewId="0">
      <selection activeCell="C8" sqref="C8"/>
    </sheetView>
  </sheetViews>
  <sheetFormatPr baseColWidth="10" defaultRowHeight="12.75"/>
  <cols>
    <col min="1" max="1" width="8" style="33" customWidth="1"/>
    <col min="2" max="2" width="18.28515625" style="33" customWidth="1"/>
    <col min="3" max="3" width="10.85546875" style="33" customWidth="1"/>
    <col min="4" max="4" width="21.85546875" style="33" customWidth="1"/>
    <col min="5" max="5" width="15.140625" style="33" customWidth="1"/>
    <col min="6" max="6" width="12.42578125" style="33" customWidth="1"/>
    <col min="7" max="7" width="10.42578125" style="33" customWidth="1"/>
    <col min="8" max="8" width="13.42578125" style="33" customWidth="1"/>
    <col min="9" max="9" width="12" style="33" customWidth="1"/>
    <col min="10" max="10" width="17.42578125" style="33" customWidth="1"/>
    <col min="11" max="11" width="11.42578125" style="33"/>
    <col min="12" max="12" width="24.140625" style="33" customWidth="1"/>
    <col min="13" max="16384" width="11.42578125" style="33"/>
  </cols>
  <sheetData>
    <row r="1" spans="1:10">
      <c r="A1" s="255"/>
      <c r="B1" s="256"/>
      <c r="C1" s="257"/>
      <c r="D1" s="264" t="s">
        <v>167</v>
      </c>
      <c r="E1" s="265"/>
      <c r="F1" s="265"/>
      <c r="G1" s="265"/>
      <c r="H1" s="265"/>
      <c r="I1" s="266"/>
      <c r="J1" s="207"/>
    </row>
    <row r="2" spans="1:10">
      <c r="A2" s="258"/>
      <c r="B2" s="259"/>
      <c r="C2" s="260"/>
      <c r="D2" s="267"/>
      <c r="E2" s="268"/>
      <c r="F2" s="268"/>
      <c r="G2" s="268"/>
      <c r="H2" s="268"/>
      <c r="I2" s="269"/>
      <c r="J2" s="207"/>
    </row>
    <row r="3" spans="1:10">
      <c r="A3" s="258"/>
      <c r="B3" s="259"/>
      <c r="C3" s="260"/>
      <c r="D3" s="267"/>
      <c r="E3" s="268"/>
      <c r="F3" s="268"/>
      <c r="G3" s="268"/>
      <c r="H3" s="268"/>
      <c r="I3" s="269"/>
      <c r="J3" s="207" t="s">
        <v>168</v>
      </c>
    </row>
    <row r="4" spans="1:10">
      <c r="A4" s="258"/>
      <c r="B4" s="259"/>
      <c r="C4" s="260"/>
      <c r="D4" s="270"/>
      <c r="E4" s="271"/>
      <c r="F4" s="271"/>
      <c r="G4" s="271"/>
      <c r="H4" s="271"/>
      <c r="I4" s="272"/>
      <c r="J4" s="207" t="s">
        <v>169</v>
      </c>
    </row>
    <row r="5" spans="1:10" ht="13.5">
      <c r="A5" s="258"/>
      <c r="B5" s="259"/>
      <c r="C5" s="260"/>
      <c r="D5" s="273" t="s">
        <v>170</v>
      </c>
      <c r="E5" s="274"/>
      <c r="F5" s="275"/>
      <c r="G5" s="273" t="s">
        <v>171</v>
      </c>
      <c r="H5" s="274"/>
      <c r="I5" s="274"/>
      <c r="J5" s="207"/>
    </row>
    <row r="6" spans="1:10" ht="14.25" customHeight="1">
      <c r="A6" s="261"/>
      <c r="B6" s="262"/>
      <c r="C6" s="263"/>
      <c r="D6" s="273">
        <v>0</v>
      </c>
      <c r="E6" s="274"/>
      <c r="F6" s="275"/>
      <c r="G6" s="273" t="s">
        <v>172</v>
      </c>
      <c r="H6" s="274"/>
      <c r="I6" s="274"/>
      <c r="J6" s="207"/>
    </row>
    <row r="7" spans="1:10" ht="14.25" customHeight="1">
      <c r="A7" s="31"/>
      <c r="B7" s="31"/>
      <c r="C7" s="31"/>
      <c r="D7" s="31"/>
      <c r="E7" s="31"/>
      <c r="F7" s="31"/>
      <c r="G7" s="31"/>
      <c r="H7" s="31"/>
      <c r="I7" s="31"/>
      <c r="J7" s="32"/>
    </row>
    <row r="8" spans="1:10" ht="14.25" customHeight="1">
      <c r="A8" s="209" t="s">
        <v>174</v>
      </c>
      <c r="B8" s="209"/>
      <c r="C8" s="209" t="s">
        <v>56</v>
      </c>
      <c r="D8" s="98"/>
      <c r="E8" s="98"/>
      <c r="F8" s="98"/>
      <c r="G8" s="98"/>
      <c r="H8" s="98" t="s">
        <v>19</v>
      </c>
      <c r="I8" s="98" t="s">
        <v>43</v>
      </c>
      <c r="J8" s="100"/>
    </row>
    <row r="9" spans="1:10" ht="11.25" customHeight="1">
      <c r="A9" s="34"/>
      <c r="B9" s="34"/>
      <c r="C9" s="99"/>
      <c r="D9" s="99"/>
      <c r="E9" s="99"/>
      <c r="F9" s="99"/>
      <c r="G9" s="99"/>
      <c r="H9" s="99"/>
      <c r="I9" s="99"/>
      <c r="J9" s="99"/>
    </row>
    <row r="10" spans="1:10">
      <c r="A10" s="32" t="s">
        <v>69</v>
      </c>
      <c r="B10" s="32"/>
      <c r="C10" s="281">
        <f>C12</f>
        <v>115000000</v>
      </c>
      <c r="D10" s="281"/>
      <c r="E10" s="35"/>
      <c r="F10" s="35"/>
      <c r="G10" s="35"/>
      <c r="H10" s="35"/>
      <c r="I10" s="35"/>
      <c r="J10" s="32"/>
    </row>
    <row r="11" spans="1:10">
      <c r="A11" s="32" t="s">
        <v>71</v>
      </c>
      <c r="B11" s="32"/>
      <c r="C11" s="282">
        <f>'POA-01'!C10</f>
        <v>0</v>
      </c>
      <c r="D11" s="282"/>
      <c r="E11" s="35"/>
      <c r="F11" s="35"/>
      <c r="G11" s="35"/>
      <c r="H11" s="35"/>
      <c r="I11" s="35"/>
      <c r="J11" s="32"/>
    </row>
    <row r="12" spans="1:10">
      <c r="A12" s="32" t="s">
        <v>70</v>
      </c>
      <c r="B12" s="32"/>
      <c r="C12" s="282">
        <f>'POA-01'!C9</f>
        <v>115000000</v>
      </c>
      <c r="D12" s="282"/>
      <c r="E12" s="35"/>
      <c r="F12" s="35"/>
      <c r="G12" s="35"/>
      <c r="H12" s="35"/>
      <c r="I12" s="35"/>
      <c r="J12" s="32"/>
    </row>
    <row r="13" spans="1:10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0" s="36" customFormat="1">
      <c r="A14" s="36" t="s">
        <v>80</v>
      </c>
      <c r="J14" s="37" t="s">
        <v>81</v>
      </c>
    </row>
    <row r="15" spans="1:10" s="38" customFormat="1" ht="12" customHeight="1">
      <c r="A15" s="279" t="s">
        <v>110</v>
      </c>
      <c r="B15" s="279" t="s">
        <v>75</v>
      </c>
      <c r="C15" s="279" t="s">
        <v>76</v>
      </c>
      <c r="D15" s="279" t="s">
        <v>77</v>
      </c>
      <c r="E15" s="279" t="s">
        <v>62</v>
      </c>
      <c r="F15" s="279"/>
      <c r="G15" s="279"/>
      <c r="H15" s="279"/>
      <c r="I15" s="280" t="s">
        <v>85</v>
      </c>
      <c r="J15" s="279" t="s">
        <v>79</v>
      </c>
    </row>
    <row r="16" spans="1:10" s="38" customFormat="1" ht="24">
      <c r="A16" s="279"/>
      <c r="B16" s="279"/>
      <c r="C16" s="279"/>
      <c r="D16" s="279"/>
      <c r="E16" s="231" t="s">
        <v>64</v>
      </c>
      <c r="F16" s="231" t="s">
        <v>66</v>
      </c>
      <c r="G16" s="231" t="s">
        <v>41</v>
      </c>
      <c r="H16" s="231" t="s">
        <v>84</v>
      </c>
      <c r="I16" s="280"/>
      <c r="J16" s="279"/>
    </row>
    <row r="17" spans="1:10" ht="12.75" customHeight="1">
      <c r="A17" s="278" t="s">
        <v>82</v>
      </c>
      <c r="B17" s="278"/>
      <c r="C17" s="225"/>
      <c r="D17" s="225"/>
      <c r="E17" s="225"/>
      <c r="F17" s="225"/>
      <c r="G17" s="225"/>
      <c r="H17" s="225"/>
      <c r="I17" s="225"/>
      <c r="J17" s="225"/>
    </row>
    <row r="18" spans="1:10" ht="15" customHeight="1">
      <c r="A18" s="126"/>
      <c r="B18" s="198"/>
      <c r="C18" s="198"/>
      <c r="D18" s="198"/>
      <c r="E18" s="119"/>
      <c r="F18" s="119"/>
      <c r="G18" s="85"/>
      <c r="H18" s="85"/>
      <c r="I18" s="115"/>
      <c r="J18" s="115"/>
    </row>
    <row r="19" spans="1:10" ht="15.75" customHeight="1">
      <c r="A19" s="85"/>
      <c r="B19" s="121"/>
      <c r="C19" s="88"/>
      <c r="D19" s="88"/>
      <c r="E19" s="119"/>
      <c r="F19" s="119"/>
      <c r="G19" s="85"/>
      <c r="H19" s="85"/>
      <c r="I19" s="115"/>
      <c r="J19" s="115"/>
    </row>
    <row r="20" spans="1:10">
      <c r="A20" s="85"/>
      <c r="B20" s="85"/>
      <c r="C20" s="88"/>
      <c r="D20" s="88"/>
      <c r="E20" s="119"/>
      <c r="F20" s="119"/>
      <c r="G20" s="85"/>
      <c r="H20" s="85"/>
      <c r="I20" s="115"/>
      <c r="J20" s="115"/>
    </row>
    <row r="21" spans="1:10" ht="15" customHeight="1">
      <c r="A21" s="277" t="s">
        <v>83</v>
      </c>
      <c r="B21" s="277"/>
      <c r="C21" s="226"/>
      <c r="D21" s="227"/>
      <c r="E21" s="30"/>
      <c r="F21" s="30"/>
      <c r="G21" s="30"/>
      <c r="H21" s="30"/>
      <c r="I21" s="115"/>
      <c r="J21" s="120"/>
    </row>
    <row r="22" spans="1:10">
      <c r="A22" s="85"/>
      <c r="B22" s="88"/>
      <c r="C22" s="88"/>
      <c r="D22" s="85"/>
      <c r="E22" s="85"/>
      <c r="F22" s="85"/>
      <c r="G22" s="85"/>
      <c r="H22" s="85"/>
      <c r="I22" s="85"/>
      <c r="J22" s="88"/>
    </row>
    <row r="23" spans="1:10" ht="12.75" customHeight="1">
      <c r="A23" s="85"/>
      <c r="B23" s="88"/>
      <c r="C23" s="88"/>
      <c r="D23" s="85"/>
      <c r="E23" s="85"/>
      <c r="F23" s="85"/>
      <c r="G23" s="85"/>
      <c r="H23" s="85"/>
      <c r="I23" s="85"/>
      <c r="J23" s="88"/>
    </row>
    <row r="24" spans="1:10">
      <c r="A24" s="85"/>
      <c r="B24" s="88"/>
      <c r="C24" s="88"/>
      <c r="D24" s="85"/>
      <c r="E24" s="85"/>
      <c r="F24" s="85"/>
      <c r="G24" s="85"/>
      <c r="H24" s="85"/>
      <c r="I24" s="85"/>
      <c r="J24" s="88"/>
    </row>
    <row r="25" spans="1:10">
      <c r="A25" s="91"/>
      <c r="B25" s="91"/>
      <c r="C25" s="91"/>
      <c r="D25" s="91"/>
      <c r="E25" s="101" t="s">
        <v>91</v>
      </c>
      <c r="F25" s="85"/>
      <c r="G25" s="85"/>
      <c r="H25" s="85"/>
      <c r="I25" s="85"/>
      <c r="J25" s="84"/>
    </row>
    <row r="26" spans="1:10">
      <c r="A26" s="91"/>
      <c r="B26" s="91"/>
      <c r="C26" s="91"/>
      <c r="D26" s="91"/>
      <c r="E26" s="91"/>
      <c r="F26" s="91"/>
      <c r="G26" s="91"/>
      <c r="H26" s="91"/>
      <c r="I26" s="91"/>
      <c r="J26" s="91"/>
    </row>
  </sheetData>
  <mergeCells count="18">
    <mergeCell ref="A1:C6"/>
    <mergeCell ref="D1:I4"/>
    <mergeCell ref="D5:F5"/>
    <mergeCell ref="G5:I5"/>
    <mergeCell ref="D6:F6"/>
    <mergeCell ref="D15:D16"/>
    <mergeCell ref="G6:I6"/>
    <mergeCell ref="C10:D10"/>
    <mergeCell ref="C12:D12"/>
    <mergeCell ref="C11:D11"/>
    <mergeCell ref="A21:B21"/>
    <mergeCell ref="A17:B17"/>
    <mergeCell ref="A15:A16"/>
    <mergeCell ref="B15:B16"/>
    <mergeCell ref="C15:C16"/>
    <mergeCell ref="J15:J16"/>
    <mergeCell ref="E15:H15"/>
    <mergeCell ref="I15:I1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C8" sqref="C8"/>
    </sheetView>
  </sheetViews>
  <sheetFormatPr baseColWidth="10" defaultRowHeight="21.75" customHeight="1"/>
  <cols>
    <col min="1" max="1" width="7.42578125" style="54" customWidth="1"/>
    <col min="2" max="2" width="16.85546875" style="54" customWidth="1"/>
    <col min="3" max="3" width="19.7109375" style="54" customWidth="1"/>
    <col min="4" max="4" width="8.42578125" style="54" customWidth="1"/>
    <col min="5" max="5" width="10.140625" style="54" customWidth="1"/>
    <col min="6" max="6" width="8.42578125" style="54" customWidth="1"/>
    <col min="7" max="7" width="13.42578125" style="54" customWidth="1"/>
    <col min="8" max="8" width="12.7109375" style="54" customWidth="1"/>
    <col min="9" max="9" width="16.140625" style="54" customWidth="1"/>
    <col min="10" max="10" width="12.5703125" style="54" customWidth="1"/>
    <col min="11" max="16384" width="11.42578125" style="54"/>
  </cols>
  <sheetData>
    <row r="1" spans="1:10" ht="11.25">
      <c r="A1" s="255"/>
      <c r="B1" s="256"/>
      <c r="C1" s="257"/>
      <c r="D1" s="264" t="s">
        <v>167</v>
      </c>
      <c r="E1" s="265"/>
      <c r="F1" s="265"/>
      <c r="G1" s="265"/>
      <c r="H1" s="265"/>
      <c r="I1" s="266"/>
      <c r="J1" s="207"/>
    </row>
    <row r="2" spans="1:10" ht="11.25">
      <c r="A2" s="258"/>
      <c r="B2" s="259"/>
      <c r="C2" s="260"/>
      <c r="D2" s="267"/>
      <c r="E2" s="268"/>
      <c r="F2" s="268"/>
      <c r="G2" s="268"/>
      <c r="H2" s="268"/>
      <c r="I2" s="269"/>
      <c r="J2" s="207"/>
    </row>
    <row r="3" spans="1:10" ht="11.25">
      <c r="A3" s="258"/>
      <c r="B3" s="259"/>
      <c r="C3" s="260"/>
      <c r="D3" s="267"/>
      <c r="E3" s="268"/>
      <c r="F3" s="268"/>
      <c r="G3" s="268"/>
      <c r="H3" s="268"/>
      <c r="I3" s="269"/>
      <c r="J3" s="207" t="s">
        <v>168</v>
      </c>
    </row>
    <row r="4" spans="1:10" ht="11.25">
      <c r="A4" s="258"/>
      <c r="B4" s="259"/>
      <c r="C4" s="260"/>
      <c r="D4" s="270"/>
      <c r="E4" s="271"/>
      <c r="F4" s="271"/>
      <c r="G4" s="271"/>
      <c r="H4" s="271"/>
      <c r="I4" s="272"/>
      <c r="J4" s="207" t="s">
        <v>169</v>
      </c>
    </row>
    <row r="5" spans="1:10" ht="12.75" customHeight="1">
      <c r="A5" s="258"/>
      <c r="B5" s="259"/>
      <c r="C5" s="260"/>
      <c r="D5" s="273" t="s">
        <v>170</v>
      </c>
      <c r="E5" s="274"/>
      <c r="F5" s="275"/>
      <c r="G5" s="273" t="s">
        <v>171</v>
      </c>
      <c r="H5" s="274"/>
      <c r="I5" s="274"/>
      <c r="J5" s="207"/>
    </row>
    <row r="6" spans="1:10" ht="12.75" customHeight="1">
      <c r="A6" s="261"/>
      <c r="B6" s="262"/>
      <c r="C6" s="263"/>
      <c r="D6" s="273">
        <v>0</v>
      </c>
      <c r="E6" s="274"/>
      <c r="F6" s="275"/>
      <c r="G6" s="273" t="s">
        <v>172</v>
      </c>
      <c r="H6" s="274"/>
      <c r="I6" s="274"/>
      <c r="J6" s="207"/>
    </row>
    <row r="7" spans="1:10" ht="12.75" customHeight="1">
      <c r="A7" s="56"/>
      <c r="B7" s="56"/>
      <c r="C7" s="69"/>
      <c r="D7" s="69"/>
      <c r="E7" s="69"/>
      <c r="F7" s="69"/>
      <c r="G7" s="69"/>
      <c r="H7" s="131" t="s">
        <v>19</v>
      </c>
      <c r="I7" s="71" t="s">
        <v>43</v>
      </c>
      <c r="J7" s="55"/>
    </row>
    <row r="8" spans="1:10" ht="11.25" customHeight="1">
      <c r="A8" s="56" t="s">
        <v>179</v>
      </c>
      <c r="B8" s="56"/>
      <c r="C8" s="131" t="s">
        <v>56</v>
      </c>
      <c r="D8" s="57"/>
      <c r="E8" s="57"/>
      <c r="F8" s="57"/>
      <c r="G8" s="57"/>
      <c r="H8" s="70"/>
      <c r="I8" s="70"/>
      <c r="J8" s="55"/>
    </row>
    <row r="9" spans="1:10" ht="12" customHeight="1">
      <c r="A9" s="55" t="s">
        <v>69</v>
      </c>
      <c r="B9" s="55"/>
      <c r="C9" s="224">
        <f>'POA-01'!C9</f>
        <v>115000000</v>
      </c>
      <c r="D9" s="57"/>
      <c r="E9" s="72"/>
      <c r="F9" s="57"/>
      <c r="G9" s="57"/>
      <c r="H9" s="57"/>
      <c r="I9" s="57"/>
      <c r="J9" s="55"/>
    </row>
    <row r="10" spans="1:10" ht="11.25" customHeight="1">
      <c r="A10" s="55" t="s">
        <v>71</v>
      </c>
      <c r="B10" s="55"/>
      <c r="C10" s="224">
        <f>'POA-01'!C10</f>
        <v>0</v>
      </c>
      <c r="D10" s="57"/>
      <c r="E10" s="57"/>
      <c r="F10" s="57"/>
      <c r="G10" s="57"/>
      <c r="H10" s="57"/>
      <c r="I10" s="57"/>
      <c r="J10" s="55"/>
    </row>
    <row r="11" spans="1:10" ht="11.25" customHeight="1">
      <c r="A11" s="55" t="s">
        <v>180</v>
      </c>
      <c r="B11" s="55"/>
      <c r="C11" s="224">
        <f>'POA-01'!C11</f>
        <v>115000000</v>
      </c>
      <c r="D11" s="57"/>
      <c r="E11" s="72"/>
      <c r="F11" s="57"/>
      <c r="G11" s="57"/>
      <c r="H11" s="57"/>
      <c r="I11" s="57"/>
      <c r="J11" s="55"/>
    </row>
    <row r="12" spans="1:10" ht="15" customHeight="1"/>
    <row r="13" spans="1:10" ht="10.5" customHeight="1"/>
    <row r="14" spans="1:10" s="58" customFormat="1" ht="16.5" customHeight="1">
      <c r="A14" s="58" t="s">
        <v>36</v>
      </c>
      <c r="I14" s="59" t="s">
        <v>93</v>
      </c>
    </row>
    <row r="15" spans="1:10" s="60" customFormat="1" ht="13.5" customHeight="1">
      <c r="A15" s="284" t="s">
        <v>110</v>
      </c>
      <c r="B15" s="284" t="s">
        <v>88</v>
      </c>
      <c r="C15" s="284" t="s">
        <v>89</v>
      </c>
      <c r="D15" s="285" t="s">
        <v>90</v>
      </c>
      <c r="E15" s="283" t="s">
        <v>86</v>
      </c>
      <c r="F15" s="283"/>
      <c r="G15" s="284" t="s">
        <v>87</v>
      </c>
      <c r="H15" s="284"/>
      <c r="I15" s="285" t="s">
        <v>97</v>
      </c>
    </row>
    <row r="16" spans="1:10" s="60" customFormat="1" ht="11.25">
      <c r="A16" s="284"/>
      <c r="B16" s="284"/>
      <c r="C16" s="284"/>
      <c r="D16" s="286"/>
      <c r="E16" s="208" t="s">
        <v>78</v>
      </c>
      <c r="F16" s="208" t="s">
        <v>91</v>
      </c>
      <c r="G16" s="208" t="s">
        <v>92</v>
      </c>
      <c r="H16" s="208" t="s">
        <v>91</v>
      </c>
      <c r="I16" s="286"/>
    </row>
    <row r="17" spans="1:9" ht="11.25">
      <c r="A17" s="73">
        <v>1</v>
      </c>
      <c r="B17" s="102"/>
      <c r="C17" s="61"/>
      <c r="D17" s="133"/>
      <c r="E17" s="122"/>
      <c r="F17" s="61"/>
      <c r="G17" s="135"/>
      <c r="H17" s="136"/>
      <c r="I17" s="134"/>
    </row>
    <row r="18" spans="1:9" ht="11.25">
      <c r="A18" s="73">
        <v>2</v>
      </c>
      <c r="B18" s="102"/>
      <c r="C18" s="61"/>
      <c r="D18" s="133"/>
      <c r="E18" s="122"/>
      <c r="F18" s="61"/>
      <c r="G18" s="135"/>
      <c r="H18" s="136"/>
      <c r="I18" s="134"/>
    </row>
    <row r="19" spans="1:9" ht="11.25">
      <c r="A19" s="73">
        <v>3</v>
      </c>
      <c r="B19" s="102"/>
      <c r="C19" s="61"/>
      <c r="D19" s="133"/>
      <c r="E19" s="122"/>
      <c r="F19" s="61"/>
      <c r="G19" s="135"/>
      <c r="H19" s="136"/>
      <c r="I19" s="134"/>
    </row>
    <row r="20" spans="1:9" ht="11.25">
      <c r="A20" s="73">
        <v>4</v>
      </c>
      <c r="B20" s="102"/>
      <c r="C20" s="61"/>
      <c r="D20" s="133"/>
      <c r="E20" s="122"/>
      <c r="F20" s="61"/>
      <c r="G20" s="135"/>
      <c r="H20" s="136"/>
      <c r="I20" s="134"/>
    </row>
    <row r="21" spans="1:9" ht="11.25">
      <c r="A21" s="73">
        <v>5</v>
      </c>
      <c r="B21" s="102"/>
      <c r="C21" s="61"/>
      <c r="D21" s="133"/>
      <c r="E21" s="122"/>
      <c r="F21" s="61"/>
      <c r="G21" s="135"/>
      <c r="H21" s="136"/>
      <c r="I21" s="134"/>
    </row>
    <row r="22" spans="1:9" ht="11.25">
      <c r="A22" s="73">
        <v>7</v>
      </c>
      <c r="B22" s="102"/>
      <c r="C22" s="61"/>
      <c r="D22" s="133"/>
      <c r="E22" s="122"/>
      <c r="F22" s="61"/>
      <c r="G22" s="135"/>
      <c r="H22" s="136"/>
      <c r="I22" s="134"/>
    </row>
    <row r="23" spans="1:9" ht="15" customHeight="1">
      <c r="A23" s="287" t="s">
        <v>91</v>
      </c>
      <c r="B23" s="288"/>
      <c r="C23" s="61"/>
      <c r="D23" s="74"/>
      <c r="E23" s="122"/>
      <c r="F23" s="61"/>
      <c r="G23" s="75"/>
      <c r="H23" s="137"/>
      <c r="I23" s="134"/>
    </row>
    <row r="24" spans="1:9" ht="21.75" customHeight="1">
      <c r="H24" s="76"/>
    </row>
    <row r="25" spans="1:9" ht="21.75" customHeight="1">
      <c r="H25" s="77"/>
      <c r="I25" s="77"/>
    </row>
  </sheetData>
  <mergeCells count="14">
    <mergeCell ref="A1:C6"/>
    <mergeCell ref="D1:I4"/>
    <mergeCell ref="D5:F5"/>
    <mergeCell ref="G5:I5"/>
    <mergeCell ref="D6:F6"/>
    <mergeCell ref="G6:I6"/>
    <mergeCell ref="E15:F15"/>
    <mergeCell ref="G15:H15"/>
    <mergeCell ref="I15:I16"/>
    <mergeCell ref="D15:D16"/>
    <mergeCell ref="A23:B23"/>
    <mergeCell ref="B15:B16"/>
    <mergeCell ref="A15:A16"/>
    <mergeCell ref="C15:C1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zoomScale="80" zoomScaleNormal="80" workbookViewId="0">
      <selection sqref="A1:J6"/>
    </sheetView>
  </sheetViews>
  <sheetFormatPr baseColWidth="10" defaultRowHeight="12.75"/>
  <cols>
    <col min="1" max="1" width="5.7109375" style="33" customWidth="1"/>
    <col min="2" max="2" width="22" style="33" customWidth="1"/>
    <col min="3" max="3" width="19.7109375" style="33" customWidth="1"/>
    <col min="4" max="4" width="11.85546875" style="33" customWidth="1"/>
    <col min="5" max="5" width="13.42578125" style="33" customWidth="1"/>
    <col min="6" max="6" width="10.42578125" style="33" customWidth="1"/>
    <col min="7" max="7" width="15.85546875" style="33" customWidth="1"/>
    <col min="8" max="8" width="18.85546875" style="33" customWidth="1"/>
    <col min="9" max="9" width="16.42578125" style="33" customWidth="1"/>
    <col min="10" max="10" width="16.28515625" style="33" customWidth="1"/>
    <col min="11" max="16384" width="11.42578125" style="33"/>
  </cols>
  <sheetData>
    <row r="1" spans="1:11">
      <c r="A1" s="255"/>
      <c r="B1" s="256"/>
      <c r="C1" s="257"/>
      <c r="D1" s="264" t="s">
        <v>167</v>
      </c>
      <c r="E1" s="265"/>
      <c r="F1" s="265"/>
      <c r="G1" s="265"/>
      <c r="H1" s="265"/>
      <c r="I1" s="266"/>
      <c r="J1" s="207"/>
    </row>
    <row r="2" spans="1:11">
      <c r="A2" s="258"/>
      <c r="B2" s="259"/>
      <c r="C2" s="260"/>
      <c r="D2" s="267"/>
      <c r="E2" s="268"/>
      <c r="F2" s="268"/>
      <c r="G2" s="268"/>
      <c r="H2" s="268"/>
      <c r="I2" s="269"/>
      <c r="J2" s="207"/>
    </row>
    <row r="3" spans="1:11">
      <c r="A3" s="258"/>
      <c r="B3" s="259"/>
      <c r="C3" s="260"/>
      <c r="D3" s="267"/>
      <c r="E3" s="268"/>
      <c r="F3" s="268"/>
      <c r="G3" s="268"/>
      <c r="H3" s="268"/>
      <c r="I3" s="269"/>
      <c r="J3" s="207" t="s">
        <v>168</v>
      </c>
    </row>
    <row r="4" spans="1:11">
      <c r="A4" s="258"/>
      <c r="B4" s="259"/>
      <c r="C4" s="260"/>
      <c r="D4" s="270"/>
      <c r="E4" s="271"/>
      <c r="F4" s="271"/>
      <c r="G4" s="271"/>
      <c r="H4" s="271"/>
      <c r="I4" s="272"/>
      <c r="J4" s="207" t="s">
        <v>169</v>
      </c>
    </row>
    <row r="5" spans="1:11" ht="13.5">
      <c r="A5" s="258"/>
      <c r="B5" s="259"/>
      <c r="C5" s="260"/>
      <c r="D5" s="273" t="s">
        <v>170</v>
      </c>
      <c r="E5" s="274"/>
      <c r="F5" s="275"/>
      <c r="G5" s="273" t="s">
        <v>171</v>
      </c>
      <c r="H5" s="274"/>
      <c r="I5" s="274"/>
      <c r="J5" s="207"/>
    </row>
    <row r="6" spans="1:11" ht="18" customHeight="1">
      <c r="A6" s="261"/>
      <c r="B6" s="262"/>
      <c r="C6" s="263"/>
      <c r="D6" s="273">
        <v>0</v>
      </c>
      <c r="E6" s="274"/>
      <c r="F6" s="275"/>
      <c r="G6" s="273" t="s">
        <v>172</v>
      </c>
      <c r="H6" s="274"/>
      <c r="I6" s="274"/>
      <c r="J6" s="207"/>
      <c r="K6" s="32"/>
    </row>
    <row r="7" spans="1:11" ht="18" customHeight="1">
      <c r="A7" s="31"/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ht="15" customHeight="1">
      <c r="A8" s="34" t="s">
        <v>179</v>
      </c>
      <c r="B8" s="34"/>
      <c r="C8" s="36" t="s">
        <v>56</v>
      </c>
      <c r="D8" s="82"/>
      <c r="E8" s="82"/>
      <c r="F8" s="82"/>
      <c r="G8" s="82"/>
      <c r="H8" s="83" t="s">
        <v>19</v>
      </c>
      <c r="I8" s="83" t="s">
        <v>43</v>
      </c>
      <c r="J8" s="35"/>
      <c r="K8" s="32"/>
    </row>
    <row r="9" spans="1:11" ht="16.5" customHeight="1">
      <c r="A9" s="32" t="s">
        <v>69</v>
      </c>
      <c r="B9" s="32"/>
      <c r="C9" s="127">
        <f>'POA-01'!C9</f>
        <v>115000000</v>
      </c>
      <c r="D9" s="35"/>
      <c r="E9" s="35"/>
      <c r="F9" s="35"/>
      <c r="G9" s="35"/>
      <c r="H9" s="35"/>
      <c r="I9" s="35"/>
      <c r="J9" s="35"/>
      <c r="K9" s="32"/>
    </row>
    <row r="10" spans="1:11" ht="14.25" customHeight="1">
      <c r="A10" s="32" t="s">
        <v>71</v>
      </c>
      <c r="B10" s="32"/>
      <c r="C10" s="128">
        <f>'POA-01'!C10</f>
        <v>0</v>
      </c>
      <c r="D10" s="35"/>
      <c r="E10" s="35"/>
      <c r="F10" s="35"/>
      <c r="G10" s="35"/>
      <c r="H10" s="35"/>
      <c r="I10" s="35"/>
      <c r="J10" s="35"/>
      <c r="K10" s="32"/>
    </row>
    <row r="11" spans="1:11" ht="16.5" customHeight="1">
      <c r="A11" s="32" t="s">
        <v>180</v>
      </c>
      <c r="B11" s="32"/>
      <c r="C11" s="128">
        <f>'POA-01'!C11</f>
        <v>115000000</v>
      </c>
      <c r="D11" s="35"/>
      <c r="E11" s="35"/>
      <c r="F11" s="35"/>
      <c r="G11" s="35"/>
      <c r="H11" s="35"/>
      <c r="I11" s="35"/>
      <c r="J11" s="35"/>
      <c r="K11" s="32"/>
    </row>
    <row r="12" spans="1:11" ht="18.75" customHeight="1"/>
    <row r="13" spans="1:11" s="36" customFormat="1">
      <c r="A13" s="81" t="s">
        <v>95</v>
      </c>
      <c r="I13" s="37" t="s">
        <v>96</v>
      </c>
    </row>
    <row r="14" spans="1:11" s="38" customFormat="1" ht="25.5">
      <c r="A14" s="232" t="s">
        <v>110</v>
      </c>
      <c r="B14" s="232" t="s">
        <v>94</v>
      </c>
      <c r="C14" s="232" t="s">
        <v>89</v>
      </c>
      <c r="D14" s="233" t="s">
        <v>90</v>
      </c>
      <c r="E14" s="234" t="s">
        <v>86</v>
      </c>
      <c r="F14" s="235" t="s">
        <v>91</v>
      </c>
      <c r="G14" s="236" t="s">
        <v>100</v>
      </c>
      <c r="H14" s="237" t="s">
        <v>99</v>
      </c>
      <c r="I14" s="237" t="s">
        <v>98</v>
      </c>
    </row>
    <row r="15" spans="1:11" s="38" customFormat="1" ht="16.5" customHeight="1">
      <c r="A15" s="30"/>
      <c r="B15" s="124"/>
      <c r="C15" s="86"/>
      <c r="D15" s="87"/>
      <c r="E15" s="88"/>
      <c r="F15" s="88"/>
      <c r="G15" s="89"/>
      <c r="H15" s="88"/>
      <c r="I15" s="88"/>
    </row>
    <row r="16" spans="1:11" ht="17.25" customHeight="1">
      <c r="A16" s="277" t="s">
        <v>38</v>
      </c>
      <c r="B16" s="277"/>
      <c r="C16" s="277"/>
      <c r="D16" s="90"/>
      <c r="E16" s="90"/>
      <c r="F16" s="90"/>
      <c r="G16" s="90"/>
      <c r="H16" s="90"/>
      <c r="I16" s="90" t="s">
        <v>96</v>
      </c>
    </row>
    <row r="17" spans="1:9" ht="25.5">
      <c r="A17" s="232" t="s">
        <v>110</v>
      </c>
      <c r="B17" s="232" t="s">
        <v>94</v>
      </c>
      <c r="C17" s="232" t="s">
        <v>89</v>
      </c>
      <c r="D17" s="237" t="s">
        <v>90</v>
      </c>
      <c r="E17" s="237" t="s">
        <v>37</v>
      </c>
      <c r="F17" s="232" t="s">
        <v>91</v>
      </c>
      <c r="G17" s="237" t="s">
        <v>100</v>
      </c>
      <c r="H17" s="237" t="s">
        <v>99</v>
      </c>
      <c r="I17" s="237" t="s">
        <v>98</v>
      </c>
    </row>
    <row r="18" spans="1:9">
      <c r="A18" s="30">
        <v>1</v>
      </c>
      <c r="B18" s="138"/>
      <c r="C18" s="138"/>
      <c r="D18" s="85"/>
      <c r="E18" s="88"/>
      <c r="F18" s="148"/>
      <c r="G18" s="144"/>
      <c r="H18" s="143"/>
      <c r="I18" s="84"/>
    </row>
    <row r="19" spans="1:9">
      <c r="A19" s="85">
        <v>2</v>
      </c>
      <c r="B19" s="139"/>
      <c r="C19" s="139"/>
      <c r="D19" s="85"/>
      <c r="E19" s="88"/>
      <c r="F19" s="148"/>
      <c r="G19" s="144"/>
      <c r="H19" s="143"/>
      <c r="I19" s="84"/>
    </row>
    <row r="20" spans="1:9">
      <c r="A20" s="85">
        <v>3</v>
      </c>
      <c r="B20" s="139"/>
      <c r="C20" s="139"/>
      <c r="D20" s="85"/>
      <c r="E20" s="88"/>
      <c r="F20" s="148"/>
      <c r="G20" s="144"/>
      <c r="H20" s="143"/>
      <c r="I20" s="84"/>
    </row>
    <row r="21" spans="1:9">
      <c r="A21" s="85">
        <v>4</v>
      </c>
      <c r="B21" s="139"/>
      <c r="C21" s="139"/>
      <c r="D21" s="85"/>
      <c r="E21" s="88"/>
      <c r="F21" s="148"/>
      <c r="G21" s="144"/>
      <c r="H21" s="143"/>
      <c r="I21" s="84"/>
    </row>
    <row r="22" spans="1:9">
      <c r="A22" s="85">
        <v>5</v>
      </c>
      <c r="B22" s="140"/>
      <c r="C22" s="139"/>
      <c r="D22" s="85"/>
      <c r="E22" s="88"/>
      <c r="F22" s="148"/>
      <c r="G22" s="145"/>
      <c r="H22" s="143"/>
      <c r="I22" s="84"/>
    </row>
    <row r="23" spans="1:9">
      <c r="A23" s="85">
        <v>6</v>
      </c>
      <c r="B23" s="140"/>
      <c r="C23" s="139"/>
      <c r="D23" s="85"/>
      <c r="E23" s="88"/>
      <c r="F23" s="148"/>
      <c r="G23" s="145"/>
      <c r="H23" s="143"/>
      <c r="I23" s="84"/>
    </row>
    <row r="24" spans="1:9">
      <c r="A24" s="85">
        <v>7</v>
      </c>
      <c r="B24" s="140"/>
      <c r="C24" s="139"/>
      <c r="D24" s="85"/>
      <c r="E24" s="88"/>
      <c r="F24" s="148"/>
      <c r="G24" s="145"/>
      <c r="H24" s="143"/>
      <c r="I24" s="84"/>
    </row>
    <row r="25" spans="1:9">
      <c r="A25" s="141">
        <v>8</v>
      </c>
      <c r="B25" s="140"/>
      <c r="C25" s="139"/>
      <c r="D25" s="85"/>
      <c r="E25" s="88"/>
      <c r="F25" s="148"/>
      <c r="G25" s="145"/>
      <c r="H25" s="151"/>
      <c r="I25" s="84"/>
    </row>
    <row r="26" spans="1:9">
      <c r="A26" s="141">
        <v>9</v>
      </c>
      <c r="B26" s="140"/>
      <c r="C26" s="139"/>
      <c r="D26" s="85"/>
      <c r="E26" s="88"/>
      <c r="F26" s="148"/>
      <c r="G26" s="145"/>
      <c r="H26" s="151"/>
      <c r="I26" s="84"/>
    </row>
    <row r="27" spans="1:9">
      <c r="A27" s="141">
        <v>10</v>
      </c>
      <c r="B27" s="140"/>
      <c r="C27" s="138"/>
      <c r="D27" s="142"/>
      <c r="E27" s="141"/>
      <c r="F27" s="149"/>
      <c r="G27" s="146"/>
      <c r="H27" s="151"/>
      <c r="I27" s="152"/>
    </row>
    <row r="28" spans="1:9">
      <c r="A28" s="141">
        <v>11</v>
      </c>
      <c r="B28" s="140"/>
      <c r="C28" s="138"/>
      <c r="D28" s="142"/>
      <c r="E28" s="141"/>
      <c r="F28" s="150"/>
      <c r="G28" s="147"/>
      <c r="H28" s="151"/>
      <c r="I28" s="153"/>
    </row>
    <row r="29" spans="1:9">
      <c r="H29" s="228"/>
    </row>
  </sheetData>
  <mergeCells count="7">
    <mergeCell ref="A16:C16"/>
    <mergeCell ref="A1:C6"/>
    <mergeCell ref="D1:I4"/>
    <mergeCell ref="D5:F5"/>
    <mergeCell ref="G5:I5"/>
    <mergeCell ref="D6:F6"/>
    <mergeCell ref="G6:I6"/>
  </mergeCells>
  <phoneticPr fontId="0" type="noConversion"/>
  <printOptions horizontalCentered="1" verticalCentered="1"/>
  <pageMargins left="0.78740157480314965" right="0.78740157480314965" top="1.5354330708661419" bottom="1.5354330708661419" header="0.39370078740157483" footer="0"/>
  <pageSetup paperSize="5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2"/>
  <sheetViews>
    <sheetView workbookViewId="0">
      <selection activeCell="B27" sqref="B27"/>
    </sheetView>
  </sheetViews>
  <sheetFormatPr baseColWidth="10" defaultRowHeight="12"/>
  <cols>
    <col min="1" max="1" width="5.42578125" style="63" customWidth="1"/>
    <col min="2" max="2" width="19.7109375" style="63" customWidth="1"/>
    <col min="3" max="3" width="12.7109375" style="63" customWidth="1"/>
    <col min="4" max="4" width="10.7109375" style="63" customWidth="1"/>
    <col min="5" max="5" width="13.140625" style="63" customWidth="1"/>
    <col min="6" max="6" width="8.28515625" style="63" customWidth="1"/>
    <col min="7" max="7" width="15.42578125" style="63" customWidth="1"/>
    <col min="8" max="8" width="14.85546875" style="63" customWidth="1"/>
    <col min="9" max="9" width="16.140625" style="63" customWidth="1"/>
    <col min="10" max="10" width="13.42578125" style="63" customWidth="1"/>
    <col min="11" max="16384" width="11.42578125" style="63"/>
  </cols>
  <sheetData>
    <row r="1" spans="1:10">
      <c r="A1" s="255"/>
      <c r="B1" s="256"/>
      <c r="C1" s="257"/>
      <c r="D1" s="264" t="s">
        <v>167</v>
      </c>
      <c r="E1" s="265"/>
      <c r="F1" s="265"/>
      <c r="G1" s="265"/>
      <c r="H1" s="265"/>
      <c r="I1" s="266"/>
      <c r="J1" s="207"/>
    </row>
    <row r="2" spans="1:10">
      <c r="A2" s="258"/>
      <c r="B2" s="259"/>
      <c r="C2" s="260"/>
      <c r="D2" s="267"/>
      <c r="E2" s="268"/>
      <c r="F2" s="268"/>
      <c r="G2" s="268"/>
      <c r="H2" s="268"/>
      <c r="I2" s="269"/>
      <c r="J2" s="207"/>
    </row>
    <row r="3" spans="1:10">
      <c r="A3" s="258"/>
      <c r="B3" s="259"/>
      <c r="C3" s="260"/>
      <c r="D3" s="267"/>
      <c r="E3" s="268"/>
      <c r="F3" s="268"/>
      <c r="G3" s="268"/>
      <c r="H3" s="268"/>
      <c r="I3" s="269"/>
      <c r="J3" s="207" t="s">
        <v>168</v>
      </c>
    </row>
    <row r="4" spans="1:10">
      <c r="A4" s="258"/>
      <c r="B4" s="259"/>
      <c r="C4" s="260"/>
      <c r="D4" s="270"/>
      <c r="E4" s="271"/>
      <c r="F4" s="271"/>
      <c r="G4" s="271"/>
      <c r="H4" s="271"/>
      <c r="I4" s="272"/>
      <c r="J4" s="207" t="s">
        <v>169</v>
      </c>
    </row>
    <row r="5" spans="1:10" ht="12.75">
      <c r="A5" s="258"/>
      <c r="B5" s="259"/>
      <c r="C5" s="260"/>
      <c r="D5" s="273" t="s">
        <v>170</v>
      </c>
      <c r="E5" s="274"/>
      <c r="F5" s="275"/>
      <c r="G5" s="273" t="s">
        <v>171</v>
      </c>
      <c r="H5" s="274"/>
      <c r="I5" s="274"/>
      <c r="J5" s="207"/>
    </row>
    <row r="6" spans="1:10" ht="14.25" customHeight="1">
      <c r="A6" s="261"/>
      <c r="B6" s="262"/>
      <c r="C6" s="263"/>
      <c r="D6" s="273">
        <v>0</v>
      </c>
      <c r="E6" s="274"/>
      <c r="F6" s="275"/>
      <c r="G6" s="273" t="s">
        <v>172</v>
      </c>
      <c r="H6" s="274"/>
      <c r="I6" s="274"/>
      <c r="J6" s="207"/>
    </row>
    <row r="7" spans="1:10" ht="12" customHeight="1">
      <c r="A7" s="62"/>
      <c r="B7" s="62"/>
      <c r="C7" s="62"/>
      <c r="D7" s="62"/>
      <c r="E7" s="62"/>
      <c r="F7" s="62"/>
      <c r="G7" s="62"/>
      <c r="H7" s="62"/>
      <c r="I7" s="62"/>
      <c r="J7" s="64"/>
    </row>
    <row r="8" spans="1:10">
      <c r="A8" s="229" t="s">
        <v>179</v>
      </c>
      <c r="B8" s="229"/>
      <c r="C8" s="289" t="s">
        <v>56</v>
      </c>
      <c r="D8" s="289"/>
      <c r="E8" s="229"/>
      <c r="F8" s="229"/>
      <c r="G8" s="229"/>
      <c r="H8" s="132" t="s">
        <v>19</v>
      </c>
      <c r="I8" s="78" t="s">
        <v>43</v>
      </c>
      <c r="J8" s="64"/>
    </row>
    <row r="9" spans="1:10">
      <c r="A9" s="64" t="s">
        <v>69</v>
      </c>
      <c r="B9" s="64"/>
      <c r="C9" s="290">
        <f>'POA-01'!C9</f>
        <v>115000000</v>
      </c>
      <c r="D9" s="290"/>
      <c r="E9" s="65"/>
      <c r="F9" s="65"/>
      <c r="G9" s="65"/>
      <c r="H9" s="65"/>
      <c r="I9" s="65"/>
      <c r="J9" s="64"/>
    </row>
    <row r="10" spans="1:10">
      <c r="A10" s="64" t="s">
        <v>71</v>
      </c>
      <c r="B10" s="64"/>
      <c r="C10" s="290">
        <f>'POA-01'!C10</f>
        <v>0</v>
      </c>
      <c r="D10" s="290"/>
      <c r="E10" s="65"/>
      <c r="F10" s="65"/>
      <c r="G10" s="65"/>
      <c r="H10" s="65"/>
      <c r="I10" s="65"/>
      <c r="J10" s="64"/>
    </row>
    <row r="11" spans="1:10">
      <c r="A11" s="64" t="s">
        <v>180</v>
      </c>
      <c r="B11" s="64"/>
      <c r="C11" s="290">
        <f>'POA-01'!C11</f>
        <v>115000000</v>
      </c>
      <c r="D11" s="290"/>
      <c r="E11" s="65"/>
      <c r="F11" s="65"/>
      <c r="G11" s="65"/>
      <c r="H11" s="65"/>
      <c r="I11" s="65"/>
      <c r="J11" s="64"/>
    </row>
    <row r="12" spans="1:10" ht="12" customHeight="1"/>
    <row r="13" spans="1:10" s="66" customFormat="1">
      <c r="A13" s="66" t="s">
        <v>101</v>
      </c>
      <c r="I13" s="67" t="s">
        <v>107</v>
      </c>
    </row>
    <row r="14" spans="1:10" s="68" customFormat="1" ht="12.75" customHeight="1">
      <c r="A14" s="279" t="s">
        <v>110</v>
      </c>
      <c r="B14" s="300" t="s">
        <v>77</v>
      </c>
      <c r="C14" s="300" t="s">
        <v>87</v>
      </c>
      <c r="D14" s="297" t="s">
        <v>62</v>
      </c>
      <c r="E14" s="298"/>
      <c r="F14" s="299"/>
      <c r="G14" s="300" t="s">
        <v>104</v>
      </c>
      <c r="H14" s="300" t="s">
        <v>103</v>
      </c>
      <c r="I14" s="300" t="s">
        <v>65</v>
      </c>
    </row>
    <row r="15" spans="1:10" s="68" customFormat="1" ht="26.25" customHeight="1">
      <c r="A15" s="279"/>
      <c r="B15" s="301"/>
      <c r="C15" s="301"/>
      <c r="D15" s="231" t="s">
        <v>102</v>
      </c>
      <c r="E15" s="231" t="s">
        <v>66</v>
      </c>
      <c r="F15" s="231" t="s">
        <v>67</v>
      </c>
      <c r="G15" s="301"/>
      <c r="H15" s="301"/>
      <c r="I15" s="301"/>
    </row>
    <row r="16" spans="1:10">
      <c r="A16" s="295" t="s">
        <v>105</v>
      </c>
      <c r="B16" s="295"/>
      <c r="C16" s="295"/>
      <c r="D16" s="295"/>
      <c r="E16" s="295"/>
      <c r="F16" s="295"/>
      <c r="G16" s="295"/>
      <c r="H16" s="295"/>
      <c r="I16" s="295"/>
    </row>
    <row r="17" spans="1:13">
      <c r="A17" s="154">
        <v>1</v>
      </c>
      <c r="B17" s="93" t="s">
        <v>54</v>
      </c>
      <c r="C17" s="137">
        <v>115000000</v>
      </c>
      <c r="D17" s="210">
        <v>40575</v>
      </c>
      <c r="E17" s="210">
        <v>40878</v>
      </c>
      <c r="F17" s="79">
        <v>11</v>
      </c>
      <c r="G17" s="94"/>
      <c r="H17" s="93"/>
      <c r="I17" s="93" t="s">
        <v>175</v>
      </c>
    </row>
    <row r="18" spans="1:13" ht="15" customHeight="1">
      <c r="A18" s="154">
        <v>2</v>
      </c>
      <c r="B18" s="93"/>
      <c r="C18" s="80"/>
      <c r="D18" s="79"/>
      <c r="E18" s="79"/>
      <c r="F18" s="79"/>
      <c r="G18" s="94"/>
      <c r="H18" s="93"/>
      <c r="I18" s="93"/>
      <c r="K18" s="104"/>
      <c r="L18" s="104"/>
      <c r="M18" s="104"/>
    </row>
    <row r="19" spans="1:13" ht="12.75" customHeight="1">
      <c r="A19" s="154">
        <v>3</v>
      </c>
      <c r="B19" s="93"/>
      <c r="C19" s="80"/>
      <c r="D19" s="79"/>
      <c r="E19" s="79"/>
      <c r="F19" s="79"/>
      <c r="G19" s="94"/>
      <c r="H19" s="93"/>
      <c r="I19" s="93"/>
    </row>
    <row r="20" spans="1:13" ht="13.5" customHeight="1">
      <c r="A20" s="154">
        <v>4</v>
      </c>
      <c r="B20" s="93"/>
      <c r="C20" s="80"/>
      <c r="D20" s="79"/>
      <c r="E20" s="79"/>
      <c r="F20" s="79"/>
      <c r="G20" s="94"/>
      <c r="H20" s="93"/>
      <c r="I20" s="93"/>
      <c r="J20" s="103"/>
    </row>
    <row r="21" spans="1:13" ht="12.75" customHeight="1">
      <c r="A21" s="154">
        <v>5</v>
      </c>
      <c r="B21" s="93"/>
      <c r="C21" s="80"/>
      <c r="D21" s="79"/>
      <c r="E21" s="79"/>
      <c r="F21" s="79"/>
      <c r="G21" s="94"/>
      <c r="H21" s="93"/>
      <c r="I21" s="93"/>
    </row>
    <row r="22" spans="1:13" ht="14.25" customHeight="1">
      <c r="A22" s="293" t="s">
        <v>91</v>
      </c>
      <c r="B22" s="294"/>
      <c r="C22" s="95">
        <f>SUM(C17:C21)</f>
        <v>115000000</v>
      </c>
      <c r="D22" s="96"/>
      <c r="E22" s="96"/>
      <c r="F22" s="96"/>
      <c r="G22" s="96"/>
      <c r="H22" s="96"/>
      <c r="I22" s="96"/>
    </row>
    <row r="23" spans="1:13" ht="14.25" customHeight="1">
      <c r="A23" s="296" t="s">
        <v>106</v>
      </c>
      <c r="B23" s="296"/>
      <c r="C23" s="296"/>
      <c r="D23" s="296"/>
      <c r="E23" s="296"/>
      <c r="F23" s="296"/>
      <c r="G23" s="296"/>
      <c r="H23" s="296"/>
      <c r="I23" s="296"/>
    </row>
    <row r="24" spans="1:13">
      <c r="A24" s="154">
        <v>1</v>
      </c>
      <c r="B24" s="94"/>
      <c r="C24" s="80"/>
      <c r="D24" s="94"/>
      <c r="E24" s="94"/>
      <c r="F24" s="94"/>
      <c r="G24" s="94"/>
      <c r="H24" s="94"/>
      <c r="I24" s="93"/>
    </row>
    <row r="25" spans="1:13">
      <c r="A25" s="154">
        <v>2</v>
      </c>
      <c r="B25" s="94"/>
      <c r="C25" s="80"/>
      <c r="D25" s="94"/>
      <c r="E25" s="94"/>
      <c r="F25" s="94"/>
      <c r="G25" s="94"/>
      <c r="H25" s="94"/>
      <c r="I25" s="93"/>
    </row>
    <row r="26" spans="1:13">
      <c r="A26" s="154">
        <v>3</v>
      </c>
      <c r="B26" s="94"/>
      <c r="C26" s="80"/>
      <c r="D26" s="94"/>
      <c r="E26" s="94"/>
      <c r="F26" s="94"/>
      <c r="G26" s="94"/>
      <c r="H26" s="94"/>
      <c r="I26" s="93"/>
    </row>
    <row r="27" spans="1:13" ht="12.75" customHeight="1">
      <c r="A27" s="154">
        <v>4</v>
      </c>
      <c r="B27" s="94"/>
      <c r="C27" s="80"/>
      <c r="D27" s="94"/>
      <c r="E27" s="94"/>
      <c r="F27" s="94"/>
      <c r="G27" s="94"/>
      <c r="H27" s="94"/>
      <c r="I27" s="93"/>
    </row>
    <row r="28" spans="1:13" ht="13.5" customHeight="1">
      <c r="A28" s="291" t="s">
        <v>91</v>
      </c>
      <c r="B28" s="292"/>
      <c r="C28" s="95"/>
      <c r="D28" s="97"/>
      <c r="E28" s="97"/>
      <c r="F28" s="97"/>
      <c r="G28" s="96"/>
      <c r="H28" s="96"/>
      <c r="I28" s="96"/>
    </row>
    <row r="29" spans="1:13">
      <c r="A29" s="64"/>
      <c r="B29" s="64"/>
      <c r="C29" s="64"/>
      <c r="D29" s="64"/>
      <c r="E29" s="64"/>
      <c r="F29" s="64"/>
      <c r="G29" s="64"/>
      <c r="H29" s="64"/>
      <c r="I29" s="64"/>
    </row>
    <row r="30" spans="1:13">
      <c r="A30" s="64"/>
      <c r="B30" s="64"/>
      <c r="C30" s="64"/>
      <c r="D30" s="64"/>
      <c r="E30" s="64"/>
      <c r="F30" s="64"/>
      <c r="G30" s="64"/>
      <c r="H30" s="64"/>
      <c r="I30" s="64"/>
    </row>
    <row r="31" spans="1:13">
      <c r="A31" s="64"/>
      <c r="B31" s="64"/>
      <c r="C31" s="64"/>
      <c r="D31" s="64"/>
      <c r="E31" s="64"/>
      <c r="F31" s="64"/>
      <c r="G31" s="64"/>
      <c r="H31" s="64"/>
      <c r="I31" s="64"/>
    </row>
    <row r="32" spans="1:13">
      <c r="A32" s="64"/>
      <c r="B32" s="64"/>
      <c r="C32" s="64"/>
      <c r="D32" s="64"/>
      <c r="E32" s="64"/>
      <c r="F32" s="64"/>
      <c r="G32" s="64"/>
      <c r="H32" s="64"/>
      <c r="I32" s="64"/>
    </row>
    <row r="33" spans="1:9">
      <c r="A33" s="64"/>
      <c r="B33" s="64"/>
      <c r="C33" s="64"/>
      <c r="D33" s="64"/>
      <c r="E33" s="64"/>
      <c r="F33" s="64"/>
      <c r="G33" s="64"/>
      <c r="H33" s="64"/>
      <c r="I33" s="64"/>
    </row>
    <row r="34" spans="1:9">
      <c r="A34" s="64"/>
      <c r="B34" s="64"/>
      <c r="C34" s="64"/>
      <c r="D34" s="64"/>
      <c r="E34" s="64"/>
      <c r="F34" s="64"/>
      <c r="G34" s="64"/>
      <c r="H34" s="64"/>
      <c r="I34" s="64"/>
    </row>
    <row r="35" spans="1:9">
      <c r="A35" s="64"/>
      <c r="B35" s="64"/>
      <c r="C35" s="64"/>
      <c r="D35" s="64"/>
      <c r="E35" s="64"/>
      <c r="F35" s="64"/>
      <c r="G35" s="64"/>
      <c r="H35" s="64"/>
      <c r="I35" s="64"/>
    </row>
    <row r="36" spans="1:9">
      <c r="A36" s="64"/>
      <c r="B36" s="64"/>
      <c r="C36" s="64"/>
      <c r="D36" s="64"/>
      <c r="E36" s="64"/>
      <c r="F36" s="64"/>
      <c r="G36" s="64"/>
      <c r="H36" s="64"/>
      <c r="I36" s="64"/>
    </row>
    <row r="37" spans="1:9">
      <c r="A37" s="64"/>
      <c r="B37" s="64"/>
      <c r="C37" s="64"/>
      <c r="D37" s="64"/>
      <c r="E37" s="64"/>
      <c r="F37" s="64"/>
      <c r="G37" s="64"/>
      <c r="H37" s="64"/>
      <c r="I37" s="64"/>
    </row>
    <row r="38" spans="1:9">
      <c r="A38" s="64"/>
      <c r="B38" s="64"/>
      <c r="C38" s="64"/>
      <c r="D38" s="64"/>
      <c r="E38" s="64"/>
      <c r="F38" s="64"/>
      <c r="G38" s="64"/>
      <c r="H38" s="64"/>
      <c r="I38" s="64"/>
    </row>
    <row r="39" spans="1:9">
      <c r="A39" s="64"/>
      <c r="B39" s="64"/>
      <c r="C39" s="64"/>
      <c r="D39" s="64"/>
      <c r="E39" s="64"/>
      <c r="F39" s="64"/>
      <c r="G39" s="64"/>
      <c r="H39" s="64"/>
      <c r="I39" s="64"/>
    </row>
    <row r="40" spans="1:9">
      <c r="A40" s="64"/>
      <c r="B40" s="64"/>
      <c r="C40" s="64"/>
      <c r="D40" s="64"/>
      <c r="E40" s="64"/>
      <c r="F40" s="64"/>
      <c r="G40" s="64"/>
      <c r="H40" s="64"/>
      <c r="I40" s="64"/>
    </row>
    <row r="41" spans="1:9">
      <c r="A41" s="64"/>
      <c r="B41" s="64"/>
      <c r="C41" s="64"/>
      <c r="D41" s="64"/>
      <c r="E41" s="64"/>
      <c r="F41" s="64"/>
      <c r="G41" s="64"/>
      <c r="H41" s="64"/>
      <c r="I41" s="64"/>
    </row>
    <row r="42" spans="1:9">
      <c r="A42" s="64"/>
      <c r="B42" s="64"/>
      <c r="C42" s="64"/>
      <c r="D42" s="64"/>
      <c r="E42" s="64"/>
      <c r="F42" s="64"/>
      <c r="G42" s="64"/>
      <c r="H42" s="64"/>
      <c r="I42" s="64"/>
    </row>
  </sheetData>
  <mergeCells count="21">
    <mergeCell ref="C11:D11"/>
    <mergeCell ref="C10:D10"/>
    <mergeCell ref="H14:H15"/>
    <mergeCell ref="I14:I15"/>
    <mergeCell ref="G14:G15"/>
    <mergeCell ref="A1:C6"/>
    <mergeCell ref="D1:I4"/>
    <mergeCell ref="D5:F5"/>
    <mergeCell ref="G5:I5"/>
    <mergeCell ref="D6:F6"/>
    <mergeCell ref="G6:I6"/>
    <mergeCell ref="C8:D8"/>
    <mergeCell ref="C9:D9"/>
    <mergeCell ref="A28:B28"/>
    <mergeCell ref="A22:B22"/>
    <mergeCell ref="A16:I16"/>
    <mergeCell ref="A23:I23"/>
    <mergeCell ref="D14:F14"/>
    <mergeCell ref="A14:A15"/>
    <mergeCell ref="B14:B15"/>
    <mergeCell ref="C14:C15"/>
  </mergeCells>
  <phoneticPr fontId="0" type="noConversion"/>
  <printOptions horizontalCentered="1" verticalCentered="1"/>
  <pageMargins left="0.86614173228346458" right="0.86614173228346458" top="1.5354330708661419" bottom="1.5748031496062993" header="0.39370078740157483" footer="0"/>
  <pageSetup paperSize="5" scale="95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topLeftCell="A4" workbookViewId="0">
      <selection activeCell="B33" sqref="B33:C37"/>
    </sheetView>
  </sheetViews>
  <sheetFormatPr baseColWidth="10" defaultRowHeight="15"/>
  <cols>
    <col min="1" max="1" width="7.140625" style="20" customWidth="1"/>
    <col min="2" max="2" width="22.140625" style="20" customWidth="1"/>
    <col min="3" max="3" width="18.5703125" style="20" customWidth="1"/>
    <col min="4" max="4" width="19.7109375" style="20" customWidth="1"/>
    <col min="5" max="7" width="11.42578125" style="20"/>
    <col min="8" max="8" width="17" style="20" customWidth="1"/>
    <col min="9" max="9" width="6.140625" style="20" customWidth="1"/>
    <col min="10" max="10" width="13.5703125" style="20" customWidth="1"/>
    <col min="11" max="16384" width="11.42578125" style="20"/>
  </cols>
  <sheetData>
    <row r="1" spans="1:11">
      <c r="A1" s="255"/>
      <c r="B1" s="256"/>
      <c r="C1" s="257"/>
      <c r="D1" s="264" t="s">
        <v>167</v>
      </c>
      <c r="E1" s="265"/>
      <c r="F1" s="265"/>
      <c r="G1" s="265"/>
      <c r="H1" s="265"/>
      <c r="I1" s="266"/>
      <c r="J1" s="207"/>
    </row>
    <row r="2" spans="1:11">
      <c r="A2" s="258"/>
      <c r="B2" s="259"/>
      <c r="C2" s="260"/>
      <c r="D2" s="267"/>
      <c r="E2" s="268"/>
      <c r="F2" s="268"/>
      <c r="G2" s="268"/>
      <c r="H2" s="268"/>
      <c r="I2" s="269"/>
      <c r="J2" s="207"/>
    </row>
    <row r="3" spans="1:11">
      <c r="A3" s="258"/>
      <c r="B3" s="259"/>
      <c r="C3" s="260"/>
      <c r="D3" s="267"/>
      <c r="E3" s="268"/>
      <c r="F3" s="268"/>
      <c r="G3" s="268"/>
      <c r="H3" s="268"/>
      <c r="I3" s="269"/>
      <c r="J3" s="207" t="s">
        <v>168</v>
      </c>
    </row>
    <row r="4" spans="1:11">
      <c r="A4" s="258"/>
      <c r="B4" s="259"/>
      <c r="C4" s="260"/>
      <c r="D4" s="270"/>
      <c r="E4" s="271"/>
      <c r="F4" s="271"/>
      <c r="G4" s="271"/>
      <c r="H4" s="271"/>
      <c r="I4" s="272"/>
      <c r="J4" s="207" t="s">
        <v>169</v>
      </c>
    </row>
    <row r="5" spans="1:11" ht="15.75">
      <c r="A5" s="258"/>
      <c r="B5" s="259"/>
      <c r="C5" s="260"/>
      <c r="D5" s="273" t="s">
        <v>170</v>
      </c>
      <c r="E5" s="274"/>
      <c r="F5" s="275"/>
      <c r="G5" s="273" t="s">
        <v>171</v>
      </c>
      <c r="H5" s="274"/>
      <c r="I5" s="274"/>
      <c r="J5" s="207"/>
    </row>
    <row r="6" spans="1:11" ht="15.75">
      <c r="A6" s="261"/>
      <c r="B6" s="262"/>
      <c r="C6" s="263"/>
      <c r="D6" s="273">
        <v>0</v>
      </c>
      <c r="E6" s="274"/>
      <c r="F6" s="275"/>
      <c r="G6" s="273" t="s">
        <v>172</v>
      </c>
      <c r="H6" s="274"/>
      <c r="I6" s="274"/>
      <c r="J6" s="207"/>
      <c r="K6" s="19"/>
    </row>
    <row r="7" spans="1:11" ht="15.75">
      <c r="A7" s="18"/>
      <c r="B7" s="18"/>
      <c r="C7" s="18"/>
      <c r="D7" s="21"/>
      <c r="E7" s="18"/>
      <c r="F7" s="18"/>
      <c r="G7" s="18"/>
      <c r="H7" s="18"/>
      <c r="I7" s="18"/>
      <c r="J7" s="18"/>
      <c r="K7" s="19"/>
    </row>
    <row r="8" spans="1:11" ht="14.25" customHeight="1">
      <c r="A8" s="307" t="s">
        <v>181</v>
      </c>
      <c r="B8" s="307"/>
      <c r="C8" s="247" t="s">
        <v>56</v>
      </c>
      <c r="D8" s="247"/>
      <c r="E8" s="23"/>
      <c r="F8" s="23"/>
      <c r="G8" s="23"/>
      <c r="H8" s="23"/>
      <c r="I8" s="23"/>
      <c r="J8" s="23"/>
      <c r="K8" s="19"/>
    </row>
    <row r="9" spans="1:11" ht="15" customHeight="1">
      <c r="A9" s="22"/>
      <c r="B9" s="22"/>
      <c r="C9" s="250" t="s">
        <v>19</v>
      </c>
      <c r="D9" s="160" t="s">
        <v>43</v>
      </c>
      <c r="E9" s="23"/>
      <c r="F9" s="23"/>
      <c r="G9" s="23"/>
      <c r="H9" s="23"/>
      <c r="I9" s="23"/>
      <c r="J9" s="23"/>
      <c r="K9" s="19"/>
    </row>
    <row r="10" spans="1:11">
      <c r="A10" s="306" t="s">
        <v>69</v>
      </c>
      <c r="B10" s="306"/>
      <c r="C10" s="248">
        <f>'POA-01'!C9</f>
        <v>115000000</v>
      </c>
      <c r="D10" s="245"/>
      <c r="E10" s="23"/>
      <c r="F10" s="23"/>
      <c r="G10" s="23"/>
      <c r="H10" s="23"/>
      <c r="I10" s="23"/>
      <c r="J10" s="23"/>
      <c r="K10" s="19"/>
    </row>
    <row r="11" spans="1:11">
      <c r="A11" s="306" t="s">
        <v>71</v>
      </c>
      <c r="B11" s="306"/>
      <c r="C11" s="249">
        <f>'POA-01'!C10</f>
        <v>0</v>
      </c>
      <c r="D11" s="245"/>
      <c r="E11" s="23"/>
      <c r="F11" s="23"/>
      <c r="G11" s="23"/>
      <c r="H11" s="23"/>
      <c r="I11" s="23"/>
      <c r="J11" s="23"/>
      <c r="K11" s="19"/>
    </row>
    <row r="12" spans="1:11">
      <c r="A12" s="306" t="s">
        <v>180</v>
      </c>
      <c r="B12" s="306"/>
      <c r="C12" s="249">
        <f>'POA-01'!C11</f>
        <v>115000000</v>
      </c>
      <c r="D12" s="245"/>
      <c r="E12" s="23"/>
      <c r="F12" s="23"/>
      <c r="G12" s="23"/>
      <c r="H12" s="23"/>
      <c r="I12" s="23"/>
      <c r="J12" s="23"/>
      <c r="K12" s="19"/>
    </row>
    <row r="13" spans="1:11">
      <c r="A13" s="246"/>
      <c r="B13" s="246"/>
      <c r="C13" s="246"/>
      <c r="D13" s="246"/>
    </row>
    <row r="14" spans="1:11" s="24" customFormat="1" ht="15.75">
      <c r="A14" s="36" t="s">
        <v>108</v>
      </c>
      <c r="B14" s="36"/>
      <c r="C14" s="36"/>
      <c r="D14" s="31" t="s">
        <v>109</v>
      </c>
    </row>
    <row r="15" spans="1:11" ht="15.75">
      <c r="A15" s="25" t="s">
        <v>110</v>
      </c>
      <c r="B15" s="303" t="s">
        <v>94</v>
      </c>
      <c r="C15" s="303"/>
      <c r="D15" s="123" t="s">
        <v>87</v>
      </c>
    </row>
    <row r="16" spans="1:11" ht="15.75">
      <c r="A16" s="27">
        <v>2</v>
      </c>
      <c r="B16" s="304" t="s">
        <v>131</v>
      </c>
      <c r="C16" s="304"/>
      <c r="D16" s="26">
        <f>SUM(D17:D32)</f>
        <v>0</v>
      </c>
    </row>
    <row r="17" spans="1:4">
      <c r="A17" s="27" t="s">
        <v>39</v>
      </c>
      <c r="B17" s="305"/>
      <c r="C17" s="305"/>
      <c r="D17" s="28"/>
    </row>
    <row r="18" spans="1:4">
      <c r="A18" s="27" t="s">
        <v>40</v>
      </c>
      <c r="B18" s="305"/>
      <c r="C18" s="305"/>
      <c r="D18" s="28"/>
    </row>
    <row r="19" spans="1:4">
      <c r="A19" s="29" t="s">
        <v>21</v>
      </c>
      <c r="B19" s="302"/>
      <c r="C19" s="302"/>
      <c r="D19" s="28"/>
    </row>
    <row r="20" spans="1:4">
      <c r="A20" s="29" t="s">
        <v>22</v>
      </c>
      <c r="B20" s="302"/>
      <c r="C20" s="302"/>
      <c r="D20" s="129"/>
    </row>
    <row r="21" spans="1:4">
      <c r="A21" s="29" t="s">
        <v>23</v>
      </c>
      <c r="B21" s="302"/>
      <c r="C21" s="302"/>
      <c r="D21" s="28"/>
    </row>
    <row r="22" spans="1:4">
      <c r="A22" s="29" t="s">
        <v>24</v>
      </c>
      <c r="B22" s="302"/>
      <c r="C22" s="302"/>
      <c r="D22" s="129"/>
    </row>
    <row r="23" spans="1:4">
      <c r="A23" s="29" t="s">
        <v>25</v>
      </c>
      <c r="B23" s="302"/>
      <c r="C23" s="302"/>
      <c r="D23" s="28"/>
    </row>
    <row r="24" spans="1:4">
      <c r="A24" s="29" t="s">
        <v>26</v>
      </c>
      <c r="B24" s="302"/>
      <c r="C24" s="302"/>
      <c r="D24" s="28"/>
    </row>
    <row r="25" spans="1:4">
      <c r="A25" s="29" t="s">
        <v>27</v>
      </c>
      <c r="B25" s="302"/>
      <c r="C25" s="302"/>
      <c r="D25" s="28"/>
    </row>
    <row r="26" spans="1:4">
      <c r="A26" s="29" t="s">
        <v>28</v>
      </c>
      <c r="B26" s="302"/>
      <c r="C26" s="302"/>
      <c r="D26" s="28"/>
    </row>
    <row r="27" spans="1:4">
      <c r="A27" s="29" t="s">
        <v>29</v>
      </c>
      <c r="B27" s="302"/>
      <c r="C27" s="302"/>
      <c r="D27" s="129"/>
    </row>
    <row r="28" spans="1:4">
      <c r="A28" s="29" t="s">
        <v>30</v>
      </c>
      <c r="B28" s="302"/>
      <c r="C28" s="302"/>
      <c r="D28" s="28"/>
    </row>
    <row r="29" spans="1:4">
      <c r="A29" s="29" t="s">
        <v>31</v>
      </c>
      <c r="B29" s="302"/>
      <c r="C29" s="302"/>
      <c r="D29" s="28"/>
    </row>
    <row r="30" spans="1:4">
      <c r="A30" s="29" t="s">
        <v>32</v>
      </c>
      <c r="B30" s="302"/>
      <c r="C30" s="302"/>
      <c r="D30" s="28"/>
    </row>
    <row r="31" spans="1:4">
      <c r="A31" s="29" t="s">
        <v>33</v>
      </c>
      <c r="B31" s="302"/>
      <c r="C31" s="302"/>
      <c r="D31" s="129"/>
    </row>
    <row r="32" spans="1:4">
      <c r="A32" s="29" t="s">
        <v>34</v>
      </c>
      <c r="B32" s="302"/>
      <c r="C32" s="302"/>
      <c r="D32" s="28"/>
    </row>
    <row r="35" spans="2:2">
      <c r="B35" s="39"/>
    </row>
  </sheetData>
  <mergeCells count="28">
    <mergeCell ref="A12:B12"/>
    <mergeCell ref="A1:C6"/>
    <mergeCell ref="D1:I4"/>
    <mergeCell ref="D5:F5"/>
    <mergeCell ref="G5:I5"/>
    <mergeCell ref="D6:F6"/>
    <mergeCell ref="G6:I6"/>
    <mergeCell ref="A8:B8"/>
    <mergeCell ref="A10:B10"/>
    <mergeCell ref="A11:B11"/>
    <mergeCell ref="B30:C30"/>
    <mergeCell ref="B31:C31"/>
    <mergeCell ref="B32:C32"/>
    <mergeCell ref="B15:C15"/>
    <mergeCell ref="B16:C16"/>
    <mergeCell ref="B19:C19"/>
    <mergeCell ref="B17:C17"/>
    <mergeCell ref="B18:C18"/>
    <mergeCell ref="B28:C28"/>
    <mergeCell ref="B29:C29"/>
    <mergeCell ref="B24:C24"/>
    <mergeCell ref="B25:C25"/>
    <mergeCell ref="B26:C26"/>
    <mergeCell ref="B27:C27"/>
    <mergeCell ref="B20:C20"/>
    <mergeCell ref="B21:C21"/>
    <mergeCell ref="B22:C22"/>
    <mergeCell ref="B23:C23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P99"/>
  <sheetViews>
    <sheetView topLeftCell="A19" workbookViewId="0">
      <selection activeCell="D47" sqref="D47"/>
    </sheetView>
  </sheetViews>
  <sheetFormatPr baseColWidth="10" defaultRowHeight="10.5"/>
  <cols>
    <col min="1" max="1" width="10.85546875" style="1" customWidth="1"/>
    <col min="2" max="2" width="21.7109375" style="1" customWidth="1"/>
    <col min="3" max="3" width="12" style="1" customWidth="1"/>
    <col min="4" max="4" width="10.28515625" style="1" customWidth="1"/>
    <col min="5" max="5" width="9.7109375" style="1" customWidth="1"/>
    <col min="6" max="6" width="10.42578125" style="1" customWidth="1"/>
    <col min="7" max="7" width="11.85546875" style="1" customWidth="1"/>
    <col min="8" max="8" width="13.28515625" style="1" customWidth="1"/>
    <col min="9" max="9" width="14.140625" style="1" customWidth="1"/>
    <col min="10" max="10" width="10.42578125" style="1" customWidth="1"/>
    <col min="11" max="11" width="10.140625" style="1" customWidth="1"/>
    <col min="12" max="12" width="11.28515625" style="1" customWidth="1"/>
    <col min="13" max="13" width="14.42578125" style="1" customWidth="1"/>
    <col min="14" max="15" width="11.140625" style="1" customWidth="1"/>
    <col min="16" max="16" width="14" style="1" customWidth="1"/>
    <col min="17" max="16384" width="11.42578125" style="1"/>
  </cols>
  <sheetData>
    <row r="1" spans="1:16" ht="13.5" customHeight="1">
      <c r="A1" s="255"/>
      <c r="B1" s="256"/>
      <c r="C1" s="257"/>
      <c r="D1" s="264" t="s">
        <v>167</v>
      </c>
      <c r="E1" s="265"/>
      <c r="F1" s="265"/>
      <c r="G1" s="265"/>
      <c r="H1" s="265"/>
      <c r="I1" s="266"/>
      <c r="J1" s="207"/>
    </row>
    <row r="2" spans="1:16" ht="12.75" customHeight="1">
      <c r="A2" s="258"/>
      <c r="B2" s="259"/>
      <c r="C2" s="260"/>
      <c r="D2" s="267"/>
      <c r="E2" s="268"/>
      <c r="F2" s="268"/>
      <c r="G2" s="268"/>
      <c r="H2" s="268"/>
      <c r="I2" s="269"/>
      <c r="J2" s="207"/>
    </row>
    <row r="3" spans="1:16" ht="12.75" customHeight="1">
      <c r="A3" s="258"/>
      <c r="B3" s="259"/>
      <c r="C3" s="260"/>
      <c r="D3" s="267"/>
      <c r="E3" s="268"/>
      <c r="F3" s="268"/>
      <c r="G3" s="268"/>
      <c r="H3" s="268"/>
      <c r="I3" s="269"/>
      <c r="J3" s="207" t="s">
        <v>168</v>
      </c>
    </row>
    <row r="4" spans="1:16" ht="11.25" customHeight="1">
      <c r="A4" s="258"/>
      <c r="B4" s="259"/>
      <c r="C4" s="260"/>
      <c r="D4" s="270"/>
      <c r="E4" s="271"/>
      <c r="F4" s="271"/>
      <c r="G4" s="271"/>
      <c r="H4" s="271"/>
      <c r="I4" s="272"/>
      <c r="J4" s="207" t="s">
        <v>169</v>
      </c>
    </row>
    <row r="5" spans="1:16" ht="12.75" customHeight="1">
      <c r="A5" s="258"/>
      <c r="B5" s="259"/>
      <c r="C5" s="260"/>
      <c r="D5" s="273" t="s">
        <v>170</v>
      </c>
      <c r="E5" s="274"/>
      <c r="F5" s="275"/>
      <c r="G5" s="273" t="s">
        <v>171</v>
      </c>
      <c r="H5" s="274"/>
      <c r="I5" s="274"/>
      <c r="J5" s="207"/>
    </row>
    <row r="6" spans="1:16" ht="13.5" customHeight="1">
      <c r="A6" s="261"/>
      <c r="B6" s="262"/>
      <c r="C6" s="263"/>
      <c r="D6" s="273">
        <v>0</v>
      </c>
      <c r="E6" s="274"/>
      <c r="F6" s="275"/>
      <c r="G6" s="273" t="s">
        <v>172</v>
      </c>
      <c r="H6" s="274"/>
      <c r="I6" s="274"/>
      <c r="J6" s="207"/>
    </row>
    <row r="7" spans="1:16" ht="14.25" customHeight="1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</row>
    <row r="8" spans="1:16" s="2" customFormat="1" ht="11.25" customHeight="1">
      <c r="A8" s="309" t="s">
        <v>20</v>
      </c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</row>
    <row r="9" spans="1:16" ht="14.25" customHeight="1">
      <c r="A9" s="3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</row>
    <row r="10" spans="1:16">
      <c r="A10" s="241"/>
      <c r="B10" s="242"/>
      <c r="C10" s="243" t="s">
        <v>113</v>
      </c>
      <c r="D10" s="308" t="s">
        <v>114</v>
      </c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244"/>
    </row>
    <row r="11" spans="1:16">
      <c r="A11" s="241"/>
      <c r="B11" s="244" t="s">
        <v>88</v>
      </c>
      <c r="C11" s="216" t="s">
        <v>115</v>
      </c>
      <c r="D11" s="216" t="s">
        <v>116</v>
      </c>
      <c r="E11" s="216" t="s">
        <v>117</v>
      </c>
      <c r="F11" s="216" t="s">
        <v>118</v>
      </c>
      <c r="G11" s="216" t="s">
        <v>119</v>
      </c>
      <c r="H11" s="216" t="s">
        <v>120</v>
      </c>
      <c r="I11" s="216" t="s">
        <v>121</v>
      </c>
      <c r="J11" s="216" t="s">
        <v>122</v>
      </c>
      <c r="K11" s="216" t="s">
        <v>123</v>
      </c>
      <c r="L11" s="216" t="s">
        <v>124</v>
      </c>
      <c r="M11" s="216" t="s">
        <v>125</v>
      </c>
      <c r="N11" s="216" t="s">
        <v>126</v>
      </c>
      <c r="O11" s="216" t="s">
        <v>127</v>
      </c>
      <c r="P11" s="216" t="s">
        <v>91</v>
      </c>
    </row>
    <row r="12" spans="1:16">
      <c r="A12" s="9">
        <v>1000</v>
      </c>
      <c r="B12" s="7" t="s">
        <v>128</v>
      </c>
      <c r="C12" s="15">
        <f>SUM(C13:C14)</f>
        <v>0</v>
      </c>
      <c r="D12" s="11">
        <f t="shared" ref="D12:O12" si="0">SUM(D13:D14)</f>
        <v>0</v>
      </c>
      <c r="E12" s="11">
        <f t="shared" si="0"/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9">
        <f>SUM(D12:O12)</f>
        <v>0</v>
      </c>
    </row>
    <row r="13" spans="1:16">
      <c r="A13" s="7">
        <v>1001</v>
      </c>
      <c r="B13" s="7" t="s">
        <v>129</v>
      </c>
      <c r="C13" s="16">
        <f>'POA-02'!J21</f>
        <v>0</v>
      </c>
      <c r="D13" s="13">
        <f>$C13/12</f>
        <v>0</v>
      </c>
      <c r="E13" s="13">
        <f>$C13/12</f>
        <v>0</v>
      </c>
      <c r="F13" s="13">
        <f t="shared" ref="F13:O14" si="1">$C13/12</f>
        <v>0</v>
      </c>
      <c r="G13" s="13">
        <f t="shared" si="1"/>
        <v>0</v>
      </c>
      <c r="H13" s="13">
        <f t="shared" si="1"/>
        <v>0</v>
      </c>
      <c r="I13" s="13">
        <f t="shared" si="1"/>
        <v>0</v>
      </c>
      <c r="J13" s="13">
        <f t="shared" si="1"/>
        <v>0</v>
      </c>
      <c r="K13" s="13">
        <f t="shared" si="1"/>
        <v>0</v>
      </c>
      <c r="L13" s="13">
        <f t="shared" si="1"/>
        <v>0</v>
      </c>
      <c r="M13" s="13">
        <f t="shared" si="1"/>
        <v>0</v>
      </c>
      <c r="N13" s="13">
        <f t="shared" si="1"/>
        <v>0</v>
      </c>
      <c r="O13" s="13">
        <f t="shared" si="1"/>
        <v>0</v>
      </c>
      <c r="P13" s="7">
        <f t="shared" ref="P13:P50" si="2">SUM(D13:O13)</f>
        <v>0</v>
      </c>
    </row>
    <row r="14" spans="1:16">
      <c r="A14" s="7">
        <v>1002</v>
      </c>
      <c r="B14" s="7" t="s">
        <v>130</v>
      </c>
      <c r="C14" s="16">
        <f>'POA-02'!J23</f>
        <v>0</v>
      </c>
      <c r="D14" s="13">
        <f>$C14/12</f>
        <v>0</v>
      </c>
      <c r="E14" s="13">
        <f>$C14/12</f>
        <v>0</v>
      </c>
      <c r="F14" s="13">
        <f t="shared" si="1"/>
        <v>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0</v>
      </c>
      <c r="P14" s="7">
        <f t="shared" si="2"/>
        <v>0</v>
      </c>
    </row>
    <row r="15" spans="1:16">
      <c r="A15" s="9">
        <v>2000</v>
      </c>
      <c r="B15" s="7" t="s">
        <v>131</v>
      </c>
      <c r="C15" s="15">
        <f t="shared" ref="C15:O15" si="3">+C16+C17+C22+C29+C33+C37+C41</f>
        <v>0</v>
      </c>
      <c r="D15" s="15">
        <f t="shared" si="3"/>
        <v>0</v>
      </c>
      <c r="E15" s="15">
        <f t="shared" si="3"/>
        <v>0</v>
      </c>
      <c r="F15" s="15">
        <f t="shared" si="3"/>
        <v>0</v>
      </c>
      <c r="G15" s="15">
        <f t="shared" si="3"/>
        <v>0</v>
      </c>
      <c r="H15" s="157">
        <f>+H16+H17+H22+H29+H33+H37+H41</f>
        <v>0</v>
      </c>
      <c r="I15" s="157">
        <f t="shared" si="3"/>
        <v>0</v>
      </c>
      <c r="J15" s="15">
        <f t="shared" si="3"/>
        <v>0</v>
      </c>
      <c r="K15" s="15">
        <f t="shared" si="3"/>
        <v>0</v>
      </c>
      <c r="L15" s="15">
        <f t="shared" si="3"/>
        <v>0</v>
      </c>
      <c r="M15" s="157">
        <f t="shared" si="3"/>
        <v>0</v>
      </c>
      <c r="N15" s="15">
        <f t="shared" si="3"/>
        <v>0</v>
      </c>
      <c r="O15" s="15">
        <f t="shared" si="3"/>
        <v>0</v>
      </c>
      <c r="P15" s="190">
        <f t="shared" si="2"/>
        <v>0</v>
      </c>
    </row>
    <row r="16" spans="1:16">
      <c r="A16" s="7">
        <v>2001</v>
      </c>
      <c r="B16" s="7" t="s">
        <v>132</v>
      </c>
      <c r="C16" s="16">
        <v>0</v>
      </c>
      <c r="D16" s="13">
        <v>0</v>
      </c>
      <c r="E16" s="13">
        <v>0</v>
      </c>
      <c r="F16" s="13">
        <v>0</v>
      </c>
      <c r="G16" s="13">
        <f>+C16</f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7">
        <f t="shared" si="2"/>
        <v>0</v>
      </c>
    </row>
    <row r="17" spans="1:16">
      <c r="A17" s="7">
        <v>2002</v>
      </c>
      <c r="B17" s="7" t="s">
        <v>133</v>
      </c>
      <c r="C17" s="16">
        <f>+'POA-06'!D18</f>
        <v>0</v>
      </c>
      <c r="D17" s="13">
        <f>$C17/12</f>
        <v>0</v>
      </c>
      <c r="E17" s="13">
        <f>$C17/12</f>
        <v>0</v>
      </c>
      <c r="F17" s="13">
        <f t="shared" ref="F17:O17" si="4">$C17/12</f>
        <v>0</v>
      </c>
      <c r="G17" s="13">
        <f t="shared" si="4"/>
        <v>0</v>
      </c>
      <c r="H17" s="13">
        <f t="shared" si="4"/>
        <v>0</v>
      </c>
      <c r="I17" s="13">
        <f t="shared" si="4"/>
        <v>0</v>
      </c>
      <c r="J17" s="13">
        <f t="shared" si="4"/>
        <v>0</v>
      </c>
      <c r="K17" s="13">
        <f t="shared" si="4"/>
        <v>0</v>
      </c>
      <c r="L17" s="13">
        <f t="shared" si="4"/>
        <v>0</v>
      </c>
      <c r="M17" s="13">
        <f t="shared" si="4"/>
        <v>0</v>
      </c>
      <c r="N17" s="13">
        <f t="shared" si="4"/>
        <v>0</v>
      </c>
      <c r="O17" s="13">
        <f t="shared" si="4"/>
        <v>0</v>
      </c>
      <c r="P17" s="7">
        <f t="shared" si="2"/>
        <v>0</v>
      </c>
    </row>
    <row r="18" spans="1:16">
      <c r="A18" s="7" t="s">
        <v>134</v>
      </c>
      <c r="B18" s="7" t="s">
        <v>135</v>
      </c>
      <c r="C18" s="16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7">
        <f t="shared" si="2"/>
        <v>0</v>
      </c>
    </row>
    <row r="19" spans="1:16">
      <c r="A19" s="7" t="s">
        <v>136</v>
      </c>
      <c r="B19" s="7" t="s">
        <v>137</v>
      </c>
      <c r="C19" s="16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7">
        <f t="shared" si="2"/>
        <v>0</v>
      </c>
    </row>
    <row r="20" spans="1:16">
      <c r="A20" s="7" t="s">
        <v>138</v>
      </c>
      <c r="B20" s="7" t="s">
        <v>139</v>
      </c>
      <c r="C20" s="16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7">
        <f t="shared" si="2"/>
        <v>0</v>
      </c>
    </row>
    <row r="21" spans="1:16" ht="24" customHeight="1">
      <c r="A21" s="7">
        <v>2003</v>
      </c>
      <c r="B21" s="14" t="s">
        <v>140</v>
      </c>
      <c r="C21" s="16">
        <f>'POA-06'!D19</f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7">
        <f t="shared" si="2"/>
        <v>0</v>
      </c>
    </row>
    <row r="22" spans="1:16">
      <c r="A22" s="7">
        <v>2004</v>
      </c>
      <c r="B22" s="7" t="s">
        <v>141</v>
      </c>
      <c r="C22" s="16">
        <f>'POA-06'!D20</f>
        <v>0</v>
      </c>
      <c r="D22" s="13">
        <f>$C$22/12</f>
        <v>0</v>
      </c>
      <c r="E22" s="13">
        <f t="shared" ref="E22:O22" si="5">$C$22/12</f>
        <v>0</v>
      </c>
      <c r="F22" s="13">
        <f t="shared" si="5"/>
        <v>0</v>
      </c>
      <c r="G22" s="13">
        <f t="shared" si="5"/>
        <v>0</v>
      </c>
      <c r="H22" s="13">
        <f t="shared" si="5"/>
        <v>0</v>
      </c>
      <c r="I22" s="13">
        <f t="shared" si="5"/>
        <v>0</v>
      </c>
      <c r="J22" s="13">
        <f t="shared" si="5"/>
        <v>0</v>
      </c>
      <c r="K22" s="13">
        <f t="shared" si="5"/>
        <v>0</v>
      </c>
      <c r="L22" s="13">
        <f t="shared" si="5"/>
        <v>0</v>
      </c>
      <c r="M22" s="13">
        <f t="shared" si="5"/>
        <v>0</v>
      </c>
      <c r="N22" s="13">
        <f t="shared" si="5"/>
        <v>0</v>
      </c>
      <c r="O22" s="13">
        <f t="shared" si="5"/>
        <v>0</v>
      </c>
      <c r="P22" s="7">
        <f t="shared" si="2"/>
        <v>0</v>
      </c>
    </row>
    <row r="23" spans="1:16">
      <c r="A23" s="7" t="s">
        <v>142</v>
      </c>
      <c r="B23" s="7" t="s">
        <v>143</v>
      </c>
      <c r="C23" s="1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7">
        <f t="shared" si="2"/>
        <v>0</v>
      </c>
    </row>
    <row r="24" spans="1:16">
      <c r="A24" s="7" t="s">
        <v>144</v>
      </c>
      <c r="B24" s="7" t="s">
        <v>145</v>
      </c>
      <c r="C24" s="16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7">
        <f t="shared" si="2"/>
        <v>0</v>
      </c>
    </row>
    <row r="25" spans="1:16">
      <c r="A25" s="7" t="s">
        <v>146</v>
      </c>
      <c r="B25" s="7" t="s">
        <v>147</v>
      </c>
      <c r="C25" s="16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7">
        <f t="shared" si="2"/>
        <v>0</v>
      </c>
    </row>
    <row r="26" spans="1:16">
      <c r="A26" s="7">
        <v>2005</v>
      </c>
      <c r="B26" s="7" t="s">
        <v>148</v>
      </c>
      <c r="C26" s="16">
        <f>'POA-06'!D21</f>
        <v>0</v>
      </c>
      <c r="D26" s="13">
        <f>$C26/12</f>
        <v>0</v>
      </c>
      <c r="E26" s="13">
        <f t="shared" ref="E26:O26" si="6">$C26/12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  <c r="K26" s="13">
        <f t="shared" si="6"/>
        <v>0</v>
      </c>
      <c r="L26" s="13">
        <f t="shared" si="6"/>
        <v>0</v>
      </c>
      <c r="M26" s="13">
        <f t="shared" si="6"/>
        <v>0</v>
      </c>
      <c r="N26" s="13">
        <f t="shared" si="6"/>
        <v>0</v>
      </c>
      <c r="O26" s="13">
        <f t="shared" si="6"/>
        <v>0</v>
      </c>
      <c r="P26" s="7">
        <f t="shared" si="2"/>
        <v>0</v>
      </c>
    </row>
    <row r="27" spans="1:16">
      <c r="A27" s="7" t="s">
        <v>149</v>
      </c>
      <c r="B27" s="7" t="s">
        <v>150</v>
      </c>
      <c r="C27" s="1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7">
        <f t="shared" si="2"/>
        <v>0</v>
      </c>
    </row>
    <row r="28" spans="1:16">
      <c r="A28" s="7" t="s">
        <v>151</v>
      </c>
      <c r="B28" s="7" t="s">
        <v>152</v>
      </c>
      <c r="C28" s="16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7">
        <f t="shared" si="2"/>
        <v>0</v>
      </c>
    </row>
    <row r="29" spans="1:16">
      <c r="A29" s="7">
        <v>2006</v>
      </c>
      <c r="B29" s="7" t="s">
        <v>153</v>
      </c>
      <c r="C29" s="16">
        <f>'POA-06'!D22</f>
        <v>0</v>
      </c>
      <c r="D29" s="13">
        <f t="shared" ref="D29:O29" si="7">$C29/12</f>
        <v>0</v>
      </c>
      <c r="E29" s="13">
        <f t="shared" si="7"/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  <c r="K29" s="13">
        <f t="shared" si="7"/>
        <v>0</v>
      </c>
      <c r="L29" s="13">
        <f t="shared" si="7"/>
        <v>0</v>
      </c>
      <c r="M29" s="13">
        <f t="shared" si="7"/>
        <v>0</v>
      </c>
      <c r="N29" s="13">
        <f t="shared" si="7"/>
        <v>0</v>
      </c>
      <c r="O29" s="13">
        <f t="shared" si="7"/>
        <v>0</v>
      </c>
      <c r="P29" s="7">
        <f t="shared" si="2"/>
        <v>0</v>
      </c>
    </row>
    <row r="30" spans="1:16">
      <c r="A30" s="7" t="s">
        <v>154</v>
      </c>
      <c r="B30" s="7" t="s">
        <v>155</v>
      </c>
      <c r="C30" s="16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7">
        <f t="shared" si="2"/>
        <v>0</v>
      </c>
    </row>
    <row r="31" spans="1:16" ht="21">
      <c r="A31" s="7" t="s">
        <v>156</v>
      </c>
      <c r="B31" s="14" t="s">
        <v>35</v>
      </c>
      <c r="C31" s="1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7">
        <f t="shared" si="2"/>
        <v>0</v>
      </c>
    </row>
    <row r="32" spans="1:16">
      <c r="A32" s="7" t="s">
        <v>157</v>
      </c>
      <c r="B32" s="7" t="s">
        <v>158</v>
      </c>
      <c r="C32" s="1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7">
        <f t="shared" si="2"/>
        <v>0</v>
      </c>
    </row>
    <row r="33" spans="1:16">
      <c r="A33" s="7">
        <v>2007</v>
      </c>
      <c r="B33" s="14" t="s">
        <v>159</v>
      </c>
      <c r="C33" s="16">
        <f>'POA-06'!D23</f>
        <v>0</v>
      </c>
      <c r="D33" s="13">
        <f t="shared" ref="D33:O33" si="8">$C33/12</f>
        <v>0</v>
      </c>
      <c r="E33" s="13">
        <f t="shared" si="8"/>
        <v>0</v>
      </c>
      <c r="F33" s="13">
        <f t="shared" si="8"/>
        <v>0</v>
      </c>
      <c r="G33" s="13">
        <f t="shared" si="8"/>
        <v>0</v>
      </c>
      <c r="H33" s="155">
        <v>0</v>
      </c>
      <c r="I33" s="155">
        <v>0</v>
      </c>
      <c r="J33" s="13">
        <f t="shared" si="8"/>
        <v>0</v>
      </c>
      <c r="K33" s="13">
        <f t="shared" si="8"/>
        <v>0</v>
      </c>
      <c r="L33" s="13">
        <f t="shared" si="8"/>
        <v>0</v>
      </c>
      <c r="M33" s="155"/>
      <c r="N33" s="13">
        <f t="shared" si="8"/>
        <v>0</v>
      </c>
      <c r="O33" s="13">
        <f t="shared" si="8"/>
        <v>0</v>
      </c>
      <c r="P33" s="159">
        <f t="shared" si="2"/>
        <v>0</v>
      </c>
    </row>
    <row r="34" spans="1:16" ht="21">
      <c r="A34" s="7">
        <v>2008</v>
      </c>
      <c r="B34" s="14" t="s">
        <v>160</v>
      </c>
      <c r="C34" s="16">
        <f>'POA-06'!D24</f>
        <v>0</v>
      </c>
      <c r="D34" s="13">
        <f t="shared" ref="D34:D41" si="9">$C34/12</f>
        <v>0</v>
      </c>
      <c r="E34" s="13">
        <v>0</v>
      </c>
      <c r="F34" s="13">
        <v>0</v>
      </c>
      <c r="G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59">
        <f t="shared" si="2"/>
        <v>0</v>
      </c>
    </row>
    <row r="35" spans="1:16">
      <c r="A35" s="7">
        <v>2009</v>
      </c>
      <c r="B35" s="7" t="s">
        <v>161</v>
      </c>
      <c r="C35" s="16">
        <f>'POA-06'!D25</f>
        <v>0</v>
      </c>
      <c r="D35" s="13">
        <f t="shared" si="9"/>
        <v>0</v>
      </c>
      <c r="E35" s="13">
        <v>0</v>
      </c>
      <c r="F35" s="13">
        <f>SUM([1]MONITOREO!F28+[1]SIG!F28+[1]EDUCACION!F28+[1]FORTALECIMIENT!F28+'[1]CALIDAD VIDA'!F26+'[1]CUENTAS AMBIENT'!F28+[1]CUENCAS!F28+'[1]CONTROL ESPECIES'!F28+[1]MARINOS!F28+[1]AGUAS!F29+[1]WAYUU!F29+[1]SEDE!F29)</f>
        <v>0</v>
      </c>
      <c r="G35" s="13">
        <f>SUM([1]MONITOREO!G28+[1]SIG!G28+[1]EDUCACION!G28+[1]FORTALECIMIENT!G28+'[1]CALIDAD VIDA'!G26+'[1]CUENTAS AMBIENT'!G28+[1]CUENCAS!G28+'[1]CONTROL ESPECIES'!G28+[1]MARINOS!G28+[1]AGUAS!G29+[1]WAYUU!G29+[1]SEDE!G29)</f>
        <v>0</v>
      </c>
      <c r="H35" s="13">
        <f>SUM([1]MONITOREO!H28+[1]SIG!H28+[1]EDUCACION!H28+[1]FORTALECIMIENT!H28+'[1]CALIDAD VIDA'!H26+'[1]CUENTAS AMBIENT'!H28+[1]CUENCAS!H28+'[1]CONTROL ESPECIES'!H28+[1]MARINOS!H28+[1]AGUAS!H29+[1]WAYUU!H29+[1]SEDE!H29)</f>
        <v>0</v>
      </c>
      <c r="I35" s="13">
        <f>SUM([1]MONITOREO!I28+[1]SIG!I28+[1]EDUCACION!I28+[1]FORTALECIMIENT!I28+'[1]CALIDAD VIDA'!I26+'[1]CUENTAS AMBIENT'!I28+[1]CUENCAS!I28+'[1]CONTROL ESPECIES'!I28+[1]MARINOS!I28+[1]AGUAS!I29+[1]WAYUU!I29+[1]SEDE!I29)</f>
        <v>0</v>
      </c>
      <c r="J35" s="13">
        <f>SUM([1]MONITOREO!J28+[1]SIG!J28+[1]EDUCACION!J28+[1]FORTALECIMIENT!J28+'[1]CALIDAD VIDA'!J26+'[1]CUENTAS AMBIENT'!J28+[1]CUENCAS!J28+'[1]CONTROL ESPECIES'!J28+[1]MARINOS!J28+[1]AGUAS!J29+[1]WAYUU!J29+[1]SEDE!J29)</f>
        <v>0</v>
      </c>
      <c r="K35" s="13">
        <f>SUM([1]MONITOREO!K28+[1]SIG!K28+[1]EDUCACION!K28+[1]FORTALECIMIENT!K28+'[1]CALIDAD VIDA'!K26+'[1]CUENTAS AMBIENT'!K28+[1]CUENCAS!K28+'[1]CONTROL ESPECIES'!K28+[1]MARINOS!K28+[1]AGUAS!K29+[1]WAYUU!K29+[1]SEDE!K29)</f>
        <v>0</v>
      </c>
      <c r="L35" s="13">
        <f>SUM([1]MONITOREO!L28+[1]SIG!L28+[1]EDUCACION!L28+[1]FORTALECIMIENT!L28+'[1]CALIDAD VIDA'!L26+'[1]CUENTAS AMBIENT'!L28+[1]CUENCAS!L28+'[1]CONTROL ESPECIES'!L28+[1]MARINOS!L28+[1]AGUAS!L29+[1]WAYUU!L29+[1]SEDE!L29)</f>
        <v>0</v>
      </c>
      <c r="M35" s="13">
        <f>SUM([1]MONITOREO!M28+[1]SIG!M28+[1]EDUCACION!M28+[1]FORTALECIMIENT!M28+'[1]CALIDAD VIDA'!M26+'[1]CUENTAS AMBIENT'!M28+[1]CUENCAS!M28+'[1]CONTROL ESPECIES'!M28+[1]MARINOS!M28+[1]AGUAS!M29+[1]WAYUU!M29+[1]SEDE!M29)</f>
        <v>0</v>
      </c>
      <c r="N35" s="13">
        <f>SUM([1]MONITOREO!N28+[1]SIG!N28+[1]EDUCACION!N28+[1]FORTALECIMIENT!N28+'[1]CALIDAD VIDA'!N26+'[1]CUENTAS AMBIENT'!N28+[1]CUENCAS!N28+'[1]CONTROL ESPECIES'!N28+[1]MARINOS!N28+[1]AGUAS!N29+[1]WAYUU!N29+[1]SEDE!N29)</f>
        <v>0</v>
      </c>
      <c r="O35" s="13">
        <f>SUM([1]MONITOREO!O28+[1]SIG!O28+[1]EDUCACION!O28+[1]FORTALECIMIENT!O28+'[1]CALIDAD VIDA'!O26+'[1]CUENTAS AMBIENT'!O28+[1]CUENCAS!O28+'[1]CONTROL ESPECIES'!O28+[1]MARINOS!O28+[1]AGUAS!O29+[1]WAYUU!O29+[1]SEDE!O29)</f>
        <v>0</v>
      </c>
      <c r="P35" s="7">
        <f t="shared" si="2"/>
        <v>0</v>
      </c>
    </row>
    <row r="36" spans="1:16" ht="21">
      <c r="A36" s="7">
        <v>2010</v>
      </c>
      <c r="B36" s="14" t="s">
        <v>162</v>
      </c>
      <c r="C36" s="16">
        <f>'POA-06'!D26</f>
        <v>0</v>
      </c>
      <c r="D36" s="13">
        <f t="shared" si="9"/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7">
        <f t="shared" si="2"/>
        <v>0</v>
      </c>
    </row>
    <row r="37" spans="1:16">
      <c r="A37" s="7">
        <v>2011</v>
      </c>
      <c r="B37" s="7" t="s">
        <v>163</v>
      </c>
      <c r="C37" s="16">
        <f>'POA-06'!D27</f>
        <v>0</v>
      </c>
      <c r="D37" s="13">
        <f t="shared" si="9"/>
        <v>0</v>
      </c>
      <c r="E37" s="13">
        <f t="shared" ref="E37:O41" si="10">$C37/12</f>
        <v>0</v>
      </c>
      <c r="F37" s="13">
        <f t="shared" si="10"/>
        <v>0</v>
      </c>
      <c r="G37" s="13">
        <f t="shared" si="10"/>
        <v>0</v>
      </c>
      <c r="H37" s="13">
        <f t="shared" si="10"/>
        <v>0</v>
      </c>
      <c r="I37" s="13">
        <f t="shared" si="10"/>
        <v>0</v>
      </c>
      <c r="J37" s="13">
        <f t="shared" si="10"/>
        <v>0</v>
      </c>
      <c r="K37" s="13">
        <f t="shared" si="10"/>
        <v>0</v>
      </c>
      <c r="L37" s="13">
        <f t="shared" si="10"/>
        <v>0</v>
      </c>
      <c r="M37" s="13">
        <f t="shared" si="10"/>
        <v>0</v>
      </c>
      <c r="N37" s="13">
        <f t="shared" si="10"/>
        <v>0</v>
      </c>
      <c r="O37" s="13">
        <f t="shared" si="10"/>
        <v>0</v>
      </c>
      <c r="P37" s="7">
        <f t="shared" si="2"/>
        <v>0</v>
      </c>
    </row>
    <row r="38" spans="1:16" ht="21">
      <c r="A38" s="7">
        <v>2012</v>
      </c>
      <c r="B38" s="14" t="s">
        <v>164</v>
      </c>
      <c r="C38" s="16">
        <f>'POA-06'!D28</f>
        <v>0</v>
      </c>
      <c r="D38" s="13">
        <f t="shared" si="9"/>
        <v>0</v>
      </c>
      <c r="E38" s="13">
        <f t="shared" si="10"/>
        <v>0</v>
      </c>
      <c r="F38" s="13">
        <f t="shared" si="10"/>
        <v>0</v>
      </c>
      <c r="G38" s="13">
        <f t="shared" si="10"/>
        <v>0</v>
      </c>
      <c r="H38" s="13">
        <f t="shared" si="10"/>
        <v>0</v>
      </c>
      <c r="I38" s="13">
        <f t="shared" si="10"/>
        <v>0</v>
      </c>
      <c r="J38" s="13">
        <f t="shared" si="10"/>
        <v>0</v>
      </c>
      <c r="K38" s="13">
        <f t="shared" si="10"/>
        <v>0</v>
      </c>
      <c r="L38" s="13">
        <f t="shared" si="10"/>
        <v>0</v>
      </c>
      <c r="M38" s="13">
        <f t="shared" si="10"/>
        <v>0</v>
      </c>
      <c r="N38" s="13">
        <f t="shared" si="10"/>
        <v>0</v>
      </c>
      <c r="O38" s="13">
        <f t="shared" si="10"/>
        <v>0</v>
      </c>
      <c r="P38" s="7">
        <f t="shared" si="2"/>
        <v>0</v>
      </c>
    </row>
    <row r="39" spans="1:16">
      <c r="A39" s="7">
        <v>2013</v>
      </c>
      <c r="B39" s="7" t="s">
        <v>165</v>
      </c>
      <c r="C39" s="16">
        <f>'POA-06'!D29</f>
        <v>0</v>
      </c>
      <c r="D39" s="13">
        <f t="shared" si="9"/>
        <v>0</v>
      </c>
      <c r="E39" s="13">
        <f t="shared" si="10"/>
        <v>0</v>
      </c>
      <c r="F39" s="13">
        <f t="shared" si="10"/>
        <v>0</v>
      </c>
      <c r="G39" s="13">
        <f t="shared" si="10"/>
        <v>0</v>
      </c>
      <c r="H39" s="13">
        <f t="shared" si="10"/>
        <v>0</v>
      </c>
      <c r="I39" s="13">
        <f t="shared" si="10"/>
        <v>0</v>
      </c>
      <c r="J39" s="13">
        <f t="shared" si="10"/>
        <v>0</v>
      </c>
      <c r="K39" s="13">
        <f t="shared" si="10"/>
        <v>0</v>
      </c>
      <c r="L39" s="13">
        <f t="shared" si="10"/>
        <v>0</v>
      </c>
      <c r="M39" s="13">
        <f t="shared" si="10"/>
        <v>0</v>
      </c>
      <c r="N39" s="13">
        <f t="shared" si="10"/>
        <v>0</v>
      </c>
      <c r="O39" s="13">
        <f t="shared" si="10"/>
        <v>0</v>
      </c>
      <c r="P39" s="7">
        <f t="shared" si="2"/>
        <v>0</v>
      </c>
    </row>
    <row r="40" spans="1:16">
      <c r="A40" s="7">
        <v>2014</v>
      </c>
      <c r="B40" s="7" t="s">
        <v>166</v>
      </c>
      <c r="C40" s="16">
        <f>'POA-06'!D30</f>
        <v>0</v>
      </c>
      <c r="D40" s="13">
        <f t="shared" si="9"/>
        <v>0</v>
      </c>
      <c r="E40" s="13">
        <f t="shared" si="10"/>
        <v>0</v>
      </c>
      <c r="F40" s="13">
        <f t="shared" si="10"/>
        <v>0</v>
      </c>
      <c r="G40" s="13">
        <f t="shared" si="10"/>
        <v>0</v>
      </c>
      <c r="H40" s="13">
        <f t="shared" si="10"/>
        <v>0</v>
      </c>
      <c r="I40" s="13">
        <f t="shared" si="10"/>
        <v>0</v>
      </c>
      <c r="J40" s="13">
        <f t="shared" si="10"/>
        <v>0</v>
      </c>
      <c r="K40" s="13">
        <f t="shared" si="10"/>
        <v>0</v>
      </c>
      <c r="L40" s="13">
        <f t="shared" si="10"/>
        <v>0</v>
      </c>
      <c r="M40" s="13">
        <f t="shared" si="10"/>
        <v>0</v>
      </c>
      <c r="N40" s="13">
        <f t="shared" si="10"/>
        <v>0</v>
      </c>
      <c r="O40" s="13">
        <f t="shared" si="10"/>
        <v>0</v>
      </c>
      <c r="P40" s="7">
        <f t="shared" si="2"/>
        <v>0</v>
      </c>
    </row>
    <row r="41" spans="1:16">
      <c r="A41" s="7">
        <v>2015</v>
      </c>
      <c r="B41" s="7" t="s">
        <v>7</v>
      </c>
      <c r="C41" s="16">
        <f>'POA-06'!D31</f>
        <v>0</v>
      </c>
      <c r="D41" s="13">
        <f t="shared" si="9"/>
        <v>0</v>
      </c>
      <c r="E41" s="13">
        <f t="shared" si="10"/>
        <v>0</v>
      </c>
      <c r="F41" s="13">
        <f t="shared" si="10"/>
        <v>0</v>
      </c>
      <c r="G41" s="13">
        <f t="shared" si="10"/>
        <v>0</v>
      </c>
      <c r="H41" s="13">
        <f t="shared" si="10"/>
        <v>0</v>
      </c>
      <c r="I41" s="13">
        <f t="shared" si="10"/>
        <v>0</v>
      </c>
      <c r="J41" s="13">
        <f t="shared" si="10"/>
        <v>0</v>
      </c>
      <c r="K41" s="13">
        <f t="shared" si="10"/>
        <v>0</v>
      </c>
      <c r="L41" s="13">
        <f t="shared" si="10"/>
        <v>0</v>
      </c>
      <c r="M41" s="13">
        <f t="shared" si="10"/>
        <v>0</v>
      </c>
      <c r="N41" s="13">
        <f t="shared" si="10"/>
        <v>0</v>
      </c>
      <c r="O41" s="13">
        <f t="shared" si="10"/>
        <v>0</v>
      </c>
      <c r="P41" s="7">
        <f t="shared" si="2"/>
        <v>0</v>
      </c>
    </row>
    <row r="42" spans="1:16">
      <c r="A42" s="7" t="s">
        <v>8</v>
      </c>
      <c r="B42" s="7" t="s">
        <v>9</v>
      </c>
      <c r="C42" s="1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7">
        <f t="shared" si="2"/>
        <v>0</v>
      </c>
    </row>
    <row r="43" spans="1:16">
      <c r="A43" s="7" t="s">
        <v>10</v>
      </c>
      <c r="B43" s="7" t="s">
        <v>11</v>
      </c>
      <c r="C43" s="1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7">
        <f t="shared" si="2"/>
        <v>0</v>
      </c>
    </row>
    <row r="44" spans="1:16">
      <c r="A44" s="7">
        <v>2016</v>
      </c>
      <c r="B44" s="7" t="s">
        <v>42</v>
      </c>
      <c r="C44" s="16">
        <f>'POA-06'!D32</f>
        <v>0</v>
      </c>
      <c r="D44" s="13">
        <f>$C$44/12</f>
        <v>0</v>
      </c>
      <c r="E44" s="13">
        <f t="shared" ref="E44:O44" si="11">$C$44/12</f>
        <v>0</v>
      </c>
      <c r="F44" s="13">
        <f t="shared" si="11"/>
        <v>0</v>
      </c>
      <c r="G44" s="13">
        <f t="shared" si="11"/>
        <v>0</v>
      </c>
      <c r="H44" s="13">
        <f t="shared" si="11"/>
        <v>0</v>
      </c>
      <c r="I44" s="13">
        <f t="shared" si="11"/>
        <v>0</v>
      </c>
      <c r="J44" s="13">
        <f t="shared" si="11"/>
        <v>0</v>
      </c>
      <c r="K44" s="13">
        <f t="shared" si="11"/>
        <v>0</v>
      </c>
      <c r="L44" s="13">
        <f t="shared" si="11"/>
        <v>0</v>
      </c>
      <c r="M44" s="13">
        <f t="shared" si="11"/>
        <v>0</v>
      </c>
      <c r="N44" s="13">
        <f t="shared" si="11"/>
        <v>0</v>
      </c>
      <c r="O44" s="13">
        <f t="shared" si="11"/>
        <v>0</v>
      </c>
      <c r="P44" s="7">
        <f t="shared" si="2"/>
        <v>0</v>
      </c>
    </row>
    <row r="45" spans="1:16">
      <c r="A45" s="7">
        <v>2017</v>
      </c>
      <c r="B45" s="7" t="s">
        <v>13</v>
      </c>
      <c r="C45" s="16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7">
        <f t="shared" si="2"/>
        <v>0</v>
      </c>
    </row>
    <row r="46" spans="1:16">
      <c r="A46" s="9">
        <v>3000</v>
      </c>
      <c r="B46" s="7" t="s">
        <v>14</v>
      </c>
      <c r="C46" s="15">
        <v>0</v>
      </c>
      <c r="D46" s="11">
        <f>SUM([1]MONITOREO!D39+[1]SIG!D39+[1]EDUCACION!D39+[1]FORTALECIMIENT!D39+'[1]CALIDAD VIDA'!D37+'[1]CUENTAS AMBIENT'!D39+[1]CUENCAS!D39+'[1]CONTROL ESPECIES'!D39+[1]MARINOS!D39+[1]AGUAS!D40+[1]WAYUU!D40+[1]SEDE!D40)</f>
        <v>0</v>
      </c>
      <c r="E46" s="11">
        <f>SUM([1]MONITOREO!E39+[1]SIG!E39+[1]EDUCACION!E39+[1]FORTALECIMIENT!E39+'[1]CALIDAD VIDA'!E37+'[1]CUENTAS AMBIENT'!E39+[1]CUENCAS!E39+'[1]CONTROL ESPECIES'!E39+[1]MARINOS!E39+[1]AGUAS!E40+[1]WAYUU!E40+[1]SEDE!E40)</f>
        <v>0</v>
      </c>
      <c r="F46" s="11">
        <f>SUM([1]MONITOREO!F39+[1]SIG!F39+[1]EDUCACION!F39+[1]FORTALECIMIENT!F39+'[1]CALIDAD VIDA'!F37+'[1]CUENTAS AMBIENT'!F39+[1]CUENCAS!F39+'[1]CONTROL ESPECIES'!F39+[1]MARINOS!F39+[1]AGUAS!F40+[1]WAYUU!F40+[1]SEDE!F40)</f>
        <v>0</v>
      </c>
      <c r="G46" s="11">
        <f>SUM([1]MONITOREO!G39+[1]SIG!G39+[1]EDUCACION!G39+[1]FORTALECIMIENT!G39+'[1]CALIDAD VIDA'!G37+'[1]CUENTAS AMBIENT'!G39+[1]CUENCAS!G39+'[1]CONTROL ESPECIES'!G39+[1]MARINOS!G39+[1]AGUAS!G40+[1]WAYUU!G40+[1]SEDE!G40)</f>
        <v>0</v>
      </c>
      <c r="H46" s="11">
        <f>SUM([1]MONITOREO!H39+[1]SIG!H39+[1]EDUCACION!H39+[1]FORTALECIMIENT!H39+'[1]CALIDAD VIDA'!H37+'[1]CUENTAS AMBIENT'!H39+[1]CUENCAS!H39+'[1]CONTROL ESPECIES'!H39+[1]MARINOS!H39+[1]AGUAS!H40+[1]WAYUU!H40+[1]SEDE!H40)</f>
        <v>0</v>
      </c>
      <c r="I46" s="11">
        <f>SUM([1]MONITOREO!I39+[1]SIG!I39+[1]EDUCACION!I39+[1]FORTALECIMIENT!I39+'[1]CALIDAD VIDA'!I37+'[1]CUENTAS AMBIENT'!I39+[1]CUENCAS!I39+'[1]CONTROL ESPECIES'!I39+[1]MARINOS!I39+[1]AGUAS!I40+[1]WAYUU!I40+[1]SEDE!I40)</f>
        <v>0</v>
      </c>
      <c r="J46" s="11">
        <f>SUM([1]MONITOREO!J39+[1]SIG!J39+[1]EDUCACION!J39+[1]FORTALECIMIENT!J39+'[1]CALIDAD VIDA'!J37+'[1]CUENTAS AMBIENT'!J39+[1]CUENCAS!J39+'[1]CONTROL ESPECIES'!J39+[1]MARINOS!J39+[1]AGUAS!J40+[1]WAYUU!J40+[1]SEDE!J40)</f>
        <v>0</v>
      </c>
      <c r="K46" s="11">
        <f>SUM([1]MONITOREO!K39+[1]SIG!K39+[1]EDUCACION!K39+[1]FORTALECIMIENT!K39+'[1]CALIDAD VIDA'!K37+'[1]CUENTAS AMBIENT'!K39+[1]CUENCAS!K39+'[1]CONTROL ESPECIES'!K39+[1]MARINOS!K39+[1]AGUAS!K40+[1]WAYUU!K40+[1]SEDE!K40)</f>
        <v>0</v>
      </c>
      <c r="L46" s="11">
        <f>SUM([1]MONITOREO!L39+[1]SIG!L39+[1]EDUCACION!L39+[1]FORTALECIMIENT!L39+'[1]CALIDAD VIDA'!L37+'[1]CUENTAS AMBIENT'!L39+[1]CUENCAS!L39+'[1]CONTROL ESPECIES'!L39+[1]MARINOS!L39+[1]AGUAS!L40+[1]WAYUU!L40+[1]SEDE!L40)</f>
        <v>0</v>
      </c>
      <c r="M46" s="11">
        <f>SUM([1]MONITOREO!M39+[1]SIG!M39+[1]EDUCACION!M39+[1]FORTALECIMIENT!M39+'[1]CALIDAD VIDA'!M37+'[1]CUENTAS AMBIENT'!M39+[1]CUENCAS!M39+'[1]CONTROL ESPECIES'!M39+[1]MARINOS!M39+[1]AGUAS!M40+[1]WAYUU!M40+[1]SEDE!M40)</f>
        <v>0</v>
      </c>
      <c r="N46" s="11">
        <f>SUM([1]MONITOREO!N39+[1]SIG!N39+[1]EDUCACION!N39+[1]FORTALECIMIENT!N39+'[1]CALIDAD VIDA'!N37+'[1]CUENTAS AMBIENT'!N39+[1]CUENCAS!N39+'[1]CONTROL ESPECIES'!N39+[1]MARINOS!N39+[1]AGUAS!N40+[1]WAYUU!N40+[1]SEDE!N40)</f>
        <v>0</v>
      </c>
      <c r="O46" s="11">
        <f>SUM([1]MONITOREO!O39+[1]SIG!O39+[1]EDUCACION!O39+[1]FORTALECIMIENT!O39+'[1]CALIDAD VIDA'!O37+'[1]CUENTAS AMBIENT'!O39+[1]CUENCAS!O39+'[1]CONTROL ESPECIES'!O39+[1]MARINOS!O39+[1]AGUAS!O40+[1]WAYUU!O40+[1]SEDE!O40)</f>
        <v>0</v>
      </c>
      <c r="P46" s="7">
        <f t="shared" si="2"/>
        <v>0</v>
      </c>
    </row>
    <row r="47" spans="1:16">
      <c r="A47" s="9">
        <v>4000</v>
      </c>
      <c r="B47" s="7" t="s">
        <v>15</v>
      </c>
      <c r="C47" s="15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f>+G47</f>
        <v>0</v>
      </c>
      <c r="L47" s="11">
        <v>0</v>
      </c>
      <c r="M47" s="11">
        <v>0</v>
      </c>
      <c r="N47" s="11">
        <v>0</v>
      </c>
      <c r="O47" s="11">
        <v>0</v>
      </c>
      <c r="P47" s="7">
        <f t="shared" si="2"/>
        <v>0</v>
      </c>
    </row>
    <row r="48" spans="1:16">
      <c r="A48" s="9">
        <v>5000</v>
      </c>
      <c r="B48" s="7" t="s">
        <v>16</v>
      </c>
      <c r="C48" s="15">
        <f>'POA-05'!C22</f>
        <v>115000000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f>$C48/2</f>
        <v>57500000</v>
      </c>
      <c r="M48" s="13">
        <v>0</v>
      </c>
      <c r="N48" s="13">
        <v>0</v>
      </c>
      <c r="O48" s="13">
        <f>$C48/2</f>
        <v>57500000</v>
      </c>
      <c r="P48" s="9">
        <f t="shared" si="2"/>
        <v>115000000</v>
      </c>
    </row>
    <row r="49" spans="1:16">
      <c r="A49" s="9">
        <v>6000</v>
      </c>
      <c r="B49" s="7" t="s">
        <v>17</v>
      </c>
      <c r="C49" s="15">
        <v>0</v>
      </c>
      <c r="D49" s="11">
        <f>SUM([1]MONITOREO!D42+[1]SIG!D42+[1]EDUCACION!D42+[1]FORTALECIMIENT!D42+'[1]CALIDAD VIDA'!D40+'[1]CUENTAS AMBIENT'!D42+[1]CUENCAS!D42+'[1]CONTROL ESPECIES'!D42+[1]MARINOS!D42+[1]AGUAS!D43+[1]WAYUU!D43+[1]SEDE!D43)</f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f>SUM([1]MONITOREO!O42+[1]SIG!O42+[1]EDUCACION!O42+[1]FORTALECIMIENT!O42+'[1]CALIDAD VIDA'!O40+'[1]CUENTAS AMBIENT'!O42+[1]CUENCAS!O42+'[1]CONTROL ESPECIES'!O42+[1]MARINOS!O42+[1]AGUAS!O43+[1]WAYUU!O43+[1]SEDE!O43)</f>
        <v>0</v>
      </c>
      <c r="P49" s="7">
        <f t="shared" si="2"/>
        <v>0</v>
      </c>
    </row>
    <row r="50" spans="1:16">
      <c r="A50" s="9">
        <v>7000</v>
      </c>
      <c r="B50" s="7" t="s">
        <v>18</v>
      </c>
      <c r="C50" s="15">
        <v>0</v>
      </c>
      <c r="D50" s="11">
        <f>SUM([1]MONITOREO!D43+[1]SIG!D43+[1]EDUCACION!D43+[1]FORTALECIMIENT!D43+'[1]CALIDAD VIDA'!D41+'[1]CUENTAS AMBIENT'!D43+[1]CUENCAS!D43+'[1]CONTROL ESPECIES'!D43+[1]MARINOS!D43+[1]AGUAS!D44+[1]WAYUU!D44+[1]SEDE!D44)</f>
        <v>0</v>
      </c>
      <c r="E50" s="11">
        <f>SUM([1]MONITOREO!E43+[1]SIG!E43+[1]EDUCACION!E43+[1]FORTALECIMIENT!E43+'[1]CALIDAD VIDA'!E41+'[1]CUENTAS AMBIENT'!E43+[1]CUENCAS!E43+'[1]CONTROL ESPECIES'!E43+[1]MARINOS!E43+[1]AGUAS!E44+[1]WAYUU!E44+[1]SEDE!E44)</f>
        <v>0</v>
      </c>
      <c r="F50" s="11">
        <v>0</v>
      </c>
      <c r="G50" s="11">
        <f>SUM([1]MONITOREO!G43+[1]SIG!G43+[1]EDUCACION!G43+[1]FORTALECIMIENT!G43+'[1]CALIDAD VIDA'!G41+'[1]CUENTAS AMBIENT'!G43+[1]CUENCAS!G43+'[1]CONTROL ESPECIES'!G43+[1]MARINOS!G43+[1]AGUAS!G44+[1]WAYUU!G44+[1]SEDE!G44)</f>
        <v>0</v>
      </c>
      <c r="H50" s="11">
        <v>0</v>
      </c>
      <c r="I50" s="11">
        <f>SUM([1]MONITOREO!I43+[1]SIG!I43+[1]EDUCACION!I43+[1]FORTALECIMIENT!I43+'[1]CALIDAD VIDA'!I41+'[1]CUENTAS AMBIENT'!I43+[1]CUENCAS!I43+'[1]CONTROL ESPECIES'!I43+[1]MARINOS!I43+[1]AGUAS!I44+[1]WAYUU!I44+[1]SEDE!I44)</f>
        <v>0</v>
      </c>
      <c r="J50" s="11">
        <v>0</v>
      </c>
      <c r="K50" s="11">
        <f>SUM([1]MONITOREO!K43+[1]SIG!K43+[1]EDUCACION!K43+[1]FORTALECIMIENT!K43+'[1]CALIDAD VIDA'!K41+'[1]CUENTAS AMBIENT'!K43+[1]CUENCAS!K43+'[1]CONTROL ESPECIES'!K43+[1]MARINOS!K43+[1]AGUAS!K44+[1]WAYUU!K44+[1]SEDE!K44)</f>
        <v>0</v>
      </c>
      <c r="L50" s="11">
        <v>0</v>
      </c>
      <c r="M50" s="11">
        <f>SUM([1]MONITOREO!M43+[1]SIG!M43+[1]EDUCACION!M43+[1]FORTALECIMIENT!M43+'[1]CALIDAD VIDA'!M41+'[1]CUENTAS AMBIENT'!M43+[1]CUENCAS!M43+'[1]CONTROL ESPECIES'!M43+[1]MARINOS!M43+[1]AGUAS!M44+[1]WAYUU!M44+[1]SEDE!M44)</f>
        <v>0</v>
      </c>
      <c r="N50" s="11">
        <f>SUM([1]MONITOREO!N43+[1]SIG!N43+[1]EDUCACION!N43+[1]FORTALECIMIENT!N43+'[1]CALIDAD VIDA'!N41+'[1]CUENTAS AMBIENT'!N43+[1]CUENCAS!N43+'[1]CONTROL ESPECIES'!N43+[1]MARINOS!N43+[1]AGUAS!N44+[1]WAYUU!N44+[1]SEDE!N44)</f>
        <v>0</v>
      </c>
      <c r="O50" s="11">
        <f>SUM([1]MONITOREO!O43+[1]SIG!O43+[1]EDUCACION!O43+[1]FORTALECIMIENT!O43+'[1]CALIDAD VIDA'!O41+'[1]CUENTAS AMBIENT'!O43+[1]CUENCAS!O43+'[1]CONTROL ESPECIES'!O43+[1]MARINOS!O43+[1]AGUAS!O44+[1]WAYUU!O44+[1]SEDE!O44)</f>
        <v>0</v>
      </c>
      <c r="P50" s="7">
        <f t="shared" si="2"/>
        <v>0</v>
      </c>
    </row>
    <row r="51" spans="1:16">
      <c r="A51" s="9"/>
      <c r="B51" s="9" t="s">
        <v>91</v>
      </c>
      <c r="C51" s="10">
        <f>+C12+C15+C47+C48</f>
        <v>115000000</v>
      </c>
      <c r="D51" s="10">
        <f t="shared" ref="D51:O51" si="12">+D12+D15+D47+D48</f>
        <v>0</v>
      </c>
      <c r="E51" s="10">
        <f t="shared" si="12"/>
        <v>0</v>
      </c>
      <c r="F51" s="10">
        <f t="shared" si="12"/>
        <v>0</v>
      </c>
      <c r="G51" s="10">
        <f t="shared" si="12"/>
        <v>0</v>
      </c>
      <c r="H51" s="156">
        <f t="shared" si="12"/>
        <v>0</v>
      </c>
      <c r="I51" s="156">
        <f t="shared" si="12"/>
        <v>0</v>
      </c>
      <c r="J51" s="10">
        <f t="shared" si="12"/>
        <v>0</v>
      </c>
      <c r="K51" s="10">
        <f t="shared" si="12"/>
        <v>0</v>
      </c>
      <c r="L51" s="10">
        <f t="shared" si="12"/>
        <v>57500000</v>
      </c>
      <c r="M51" s="156">
        <f t="shared" si="12"/>
        <v>0</v>
      </c>
      <c r="N51" s="10">
        <f t="shared" si="12"/>
        <v>0</v>
      </c>
      <c r="O51" s="10">
        <f t="shared" si="12"/>
        <v>57500000</v>
      </c>
      <c r="P51" s="156">
        <f>SUM(D51:O51)</f>
        <v>115000000</v>
      </c>
    </row>
    <row r="52" spans="1:16">
      <c r="C52" s="4"/>
    </row>
    <row r="53" spans="1:16">
      <c r="C53" s="4"/>
    </row>
    <row r="55" spans="1:16" ht="12.75">
      <c r="A55" s="116"/>
      <c r="B55"/>
      <c r="C55"/>
      <c r="D55"/>
    </row>
    <row r="56" spans="1:16" ht="10.5" customHeight="1">
      <c r="A56" s="239"/>
      <c r="B56" s="239"/>
      <c r="C56" s="239"/>
      <c r="D56" s="240"/>
    </row>
    <row r="57" spans="1:16" ht="10.5" customHeight="1">
      <c r="A57" s="239"/>
      <c r="B57" s="239"/>
      <c r="C57" s="239"/>
      <c r="D57" s="240"/>
    </row>
    <row r="58" spans="1:16" ht="11.25">
      <c r="A58" s="161"/>
      <c r="B58" s="162"/>
      <c r="C58" s="162"/>
      <c r="D58" s="163"/>
    </row>
    <row r="59" spans="1:16" ht="11.25">
      <c r="A59" s="161"/>
      <c r="B59" s="162"/>
      <c r="C59" s="162"/>
      <c r="D59" s="163"/>
    </row>
    <row r="60" spans="1:16" ht="11.25">
      <c r="A60" s="161"/>
      <c r="B60" s="162"/>
      <c r="C60" s="162"/>
      <c r="D60" s="163"/>
    </row>
    <row r="61" spans="1:16" ht="11.25">
      <c r="A61" s="161"/>
      <c r="B61" s="162"/>
      <c r="C61" s="162"/>
      <c r="D61" s="163"/>
    </row>
    <row r="62" spans="1:16" ht="11.25">
      <c r="A62" s="161"/>
      <c r="B62" s="162"/>
      <c r="C62" s="162"/>
      <c r="D62" s="163"/>
    </row>
    <row r="63" spans="1:16" ht="11.25">
      <c r="A63" s="161"/>
      <c r="B63" s="162"/>
      <c r="C63" s="162"/>
      <c r="D63" s="163"/>
    </row>
    <row r="64" spans="1:16" ht="11.25">
      <c r="A64" s="161"/>
      <c r="B64" s="162"/>
      <c r="C64" s="162"/>
      <c r="D64" s="163"/>
    </row>
    <row r="65" spans="1:4" ht="11.25">
      <c r="A65" s="161"/>
      <c r="B65" s="162"/>
      <c r="C65" s="162"/>
      <c r="D65" s="163"/>
    </row>
    <row r="66" spans="1:4" ht="11.25">
      <c r="A66" s="161"/>
      <c r="B66" s="164"/>
      <c r="C66" s="162"/>
      <c r="D66" s="163"/>
    </row>
    <row r="67" spans="1:4" ht="11.25">
      <c r="A67" s="161"/>
      <c r="B67" s="162"/>
      <c r="C67" s="162"/>
      <c r="D67" s="163"/>
    </row>
    <row r="68" spans="1:4" ht="11.25">
      <c r="A68" s="161"/>
      <c r="B68" s="162"/>
      <c r="C68" s="162"/>
      <c r="D68" s="163"/>
    </row>
    <row r="69" spans="1:4" ht="11.25">
      <c r="A69" s="161"/>
      <c r="B69" s="162"/>
      <c r="C69" s="162"/>
      <c r="D69" s="163"/>
    </row>
    <row r="70" spans="1:4" ht="11.25">
      <c r="A70" s="161"/>
      <c r="B70" s="162"/>
      <c r="C70" s="162"/>
      <c r="D70" s="163"/>
    </row>
    <row r="71" spans="1:4" ht="11.25">
      <c r="A71" s="161"/>
      <c r="B71" s="162"/>
      <c r="C71" s="162"/>
      <c r="D71" s="163"/>
    </row>
    <row r="72" spans="1:4" ht="11.25">
      <c r="A72" s="161"/>
      <c r="B72" s="162"/>
      <c r="C72" s="162"/>
      <c r="D72" s="163"/>
    </row>
    <row r="73" spans="1:4" ht="12.75">
      <c r="A73" s="165"/>
      <c r="B73" s="166"/>
      <c r="C73" s="166"/>
      <c r="D73" s="167"/>
    </row>
    <row r="74" spans="1:4" ht="13.5">
      <c r="A74" s="167"/>
      <c r="B74" s="168"/>
      <c r="C74" s="167"/>
      <c r="D74" s="167"/>
    </row>
    <row r="75" spans="1:4" ht="13.5">
      <c r="A75" s="169"/>
      <c r="B75" s="169"/>
      <c r="C75" s="169"/>
      <c r="D75" s="170"/>
    </row>
    <row r="76" spans="1:4" ht="13.5">
      <c r="A76" s="171"/>
      <c r="B76" s="171"/>
      <c r="C76" s="172"/>
      <c r="D76" s="173"/>
    </row>
    <row r="77" spans="1:4" ht="13.5">
      <c r="A77" s="171"/>
      <c r="B77" s="171"/>
      <c r="C77" s="172"/>
      <c r="D77" s="173"/>
    </row>
    <row r="78" spans="1:4" ht="13.5">
      <c r="A78" s="171"/>
      <c r="B78" s="171"/>
      <c r="C78" s="172"/>
      <c r="D78" s="173"/>
    </row>
    <row r="79" spans="1:4" ht="13.5">
      <c r="A79" s="174"/>
      <c r="B79" s="174"/>
      <c r="C79" s="172"/>
      <c r="D79" s="175"/>
    </row>
    <row r="80" spans="1:4" ht="13.5">
      <c r="A80" s="176"/>
      <c r="B80" s="177"/>
      <c r="C80" s="177"/>
      <c r="D80" s="167"/>
    </row>
    <row r="81" spans="1:4" ht="12.75">
      <c r="A81" s="178"/>
      <c r="B81" s="178"/>
      <c r="C81" s="178"/>
      <c r="D81" s="167"/>
    </row>
    <row r="82" spans="1:4" ht="12.75">
      <c r="A82" s="167"/>
      <c r="B82" s="167"/>
      <c r="C82" s="167"/>
      <c r="D82" s="167"/>
    </row>
    <row r="83" spans="1:4" ht="12.75">
      <c r="A83" s="167"/>
      <c r="B83" s="167"/>
      <c r="C83" s="167"/>
      <c r="D83" s="167"/>
    </row>
    <row r="84" spans="1:4" ht="13.5">
      <c r="A84" s="179"/>
      <c r="B84" s="180"/>
      <c r="C84" s="180"/>
      <c r="D84" s="167"/>
    </row>
    <row r="85" spans="1:4" ht="13.5">
      <c r="A85" s="169"/>
      <c r="B85" s="169"/>
      <c r="C85" s="169"/>
      <c r="D85" s="181"/>
    </row>
    <row r="86" spans="1:4" ht="13.5">
      <c r="A86" s="169"/>
      <c r="B86" s="182"/>
      <c r="C86" s="182"/>
      <c r="D86" s="183"/>
    </row>
    <row r="87" spans="1:4" ht="13.5">
      <c r="A87" s="171"/>
      <c r="B87" s="172"/>
      <c r="C87" s="172"/>
      <c r="D87" s="184"/>
    </row>
    <row r="88" spans="1:4" ht="13.5">
      <c r="A88" s="171"/>
      <c r="B88" s="172"/>
      <c r="C88" s="172"/>
      <c r="D88" s="184"/>
    </row>
    <row r="89" spans="1:4" ht="13.5">
      <c r="A89" s="169"/>
      <c r="B89" s="172"/>
      <c r="C89" s="172"/>
      <c r="D89" s="184"/>
    </row>
    <row r="90" spans="1:4" ht="13.5">
      <c r="A90" s="171"/>
      <c r="B90" s="172"/>
      <c r="C90" s="172"/>
      <c r="D90" s="184"/>
    </row>
    <row r="91" spans="1:4" ht="13.5">
      <c r="A91" s="171"/>
      <c r="B91" s="185"/>
      <c r="C91" s="172"/>
      <c r="D91" s="184"/>
    </row>
    <row r="92" spans="1:4" ht="13.5">
      <c r="A92" s="169"/>
      <c r="B92" s="172"/>
      <c r="C92" s="172"/>
      <c r="D92" s="184"/>
    </row>
    <row r="93" spans="1:4" ht="13.5">
      <c r="A93" s="171"/>
      <c r="B93" s="172"/>
      <c r="C93" s="172"/>
      <c r="D93" s="184"/>
    </row>
    <row r="94" spans="1:4" ht="13.5">
      <c r="A94" s="171"/>
      <c r="B94" s="172"/>
      <c r="C94" s="172"/>
      <c r="D94" s="184"/>
    </row>
    <row r="95" spans="1:4" ht="13.5">
      <c r="A95" s="171"/>
      <c r="B95" s="172"/>
      <c r="C95" s="172"/>
      <c r="D95" s="184"/>
    </row>
    <row r="96" spans="1:4" ht="13.5">
      <c r="A96" s="186"/>
      <c r="B96" s="187"/>
      <c r="C96" s="187"/>
      <c r="D96" s="184"/>
    </row>
    <row r="97" spans="1:4" ht="13.5">
      <c r="A97" s="186"/>
      <c r="B97" s="187"/>
      <c r="C97" s="187"/>
      <c r="D97" s="184"/>
    </row>
    <row r="98" spans="1:4" ht="13.5">
      <c r="A98" s="188"/>
      <c r="B98" s="185"/>
      <c r="C98" s="185"/>
      <c r="D98" s="189"/>
    </row>
    <row r="99" spans="1:4" ht="13.5">
      <c r="A99" s="117"/>
      <c r="B99"/>
      <c r="C99"/>
      <c r="D99"/>
    </row>
  </sheetData>
  <mergeCells count="8">
    <mergeCell ref="D10:O10"/>
    <mergeCell ref="A1:C6"/>
    <mergeCell ref="D1:I4"/>
    <mergeCell ref="D5:F5"/>
    <mergeCell ref="G5:I5"/>
    <mergeCell ref="D6:F6"/>
    <mergeCell ref="G6:I6"/>
    <mergeCell ref="A8:P8"/>
  </mergeCells>
  <phoneticPr fontId="0" type="noConversion"/>
  <printOptions horizontalCentered="1" verticalCentered="1" gridLines="1"/>
  <pageMargins left="0.78740157480314965" right="0.78740157480314965" top="1.5354330708661419" bottom="1.5748031496062993" header="0.43307086614173229" footer="0"/>
  <pageSetup paperSize="5" scale="75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53"/>
  <sheetViews>
    <sheetView topLeftCell="A28" workbookViewId="0">
      <selection activeCell="I49" sqref="I49"/>
    </sheetView>
  </sheetViews>
  <sheetFormatPr baseColWidth="10" defaultColWidth="10.85546875" defaultRowHeight="12.75"/>
  <cols>
    <col min="1" max="1" width="10.85546875" style="17" customWidth="1"/>
    <col min="2" max="2" width="23.5703125" style="17" customWidth="1"/>
    <col min="3" max="3" width="13.42578125" style="17" customWidth="1"/>
    <col min="4" max="8" width="13.140625" style="17" bestFit="1" customWidth="1"/>
    <col min="9" max="9" width="13.140625" style="17" customWidth="1"/>
    <col min="10" max="10" width="13.85546875" style="17" customWidth="1"/>
    <col min="11" max="11" width="11.42578125" style="17" customWidth="1"/>
    <col min="12" max="16384" width="10.85546875" style="17"/>
  </cols>
  <sheetData>
    <row r="1" spans="1:11">
      <c r="A1" s="255"/>
      <c r="B1" s="256"/>
      <c r="C1" s="257"/>
      <c r="D1" s="264" t="s">
        <v>167</v>
      </c>
      <c r="E1" s="265"/>
      <c r="F1" s="265"/>
      <c r="G1" s="265"/>
      <c r="H1" s="265"/>
      <c r="I1" s="266"/>
      <c r="J1" s="207"/>
    </row>
    <row r="2" spans="1:11">
      <c r="A2" s="258"/>
      <c r="B2" s="259"/>
      <c r="C2" s="260"/>
      <c r="D2" s="267"/>
      <c r="E2" s="268"/>
      <c r="F2" s="268"/>
      <c r="G2" s="268"/>
      <c r="H2" s="268"/>
      <c r="I2" s="269"/>
      <c r="J2" s="207"/>
    </row>
    <row r="3" spans="1:11">
      <c r="A3" s="258"/>
      <c r="B3" s="259"/>
      <c r="C3" s="260"/>
      <c r="D3" s="267"/>
      <c r="E3" s="268"/>
      <c r="F3" s="268"/>
      <c r="G3" s="268"/>
      <c r="H3" s="268"/>
      <c r="I3" s="269"/>
      <c r="J3" s="207" t="s">
        <v>168</v>
      </c>
    </row>
    <row r="4" spans="1:11">
      <c r="A4" s="258"/>
      <c r="B4" s="259"/>
      <c r="C4" s="260"/>
      <c r="D4" s="270"/>
      <c r="E4" s="271"/>
      <c r="F4" s="271"/>
      <c r="G4" s="271"/>
      <c r="H4" s="271"/>
      <c r="I4" s="272"/>
      <c r="J4" s="207" t="s">
        <v>178</v>
      </c>
    </row>
    <row r="5" spans="1:11" ht="13.5">
      <c r="A5" s="258"/>
      <c r="B5" s="259"/>
      <c r="C5" s="260"/>
      <c r="D5" s="273" t="s">
        <v>170</v>
      </c>
      <c r="E5" s="274"/>
      <c r="F5" s="275"/>
      <c r="G5" s="273" t="s">
        <v>171</v>
      </c>
      <c r="H5" s="274"/>
      <c r="I5" s="274"/>
      <c r="J5" s="207"/>
    </row>
    <row r="6" spans="1:11" ht="13.5">
      <c r="A6" s="261"/>
      <c r="B6" s="262"/>
      <c r="C6" s="263"/>
      <c r="D6" s="273">
        <v>0</v>
      </c>
      <c r="E6" s="274"/>
      <c r="F6" s="275"/>
      <c r="G6" s="273" t="s">
        <v>172</v>
      </c>
      <c r="H6" s="274"/>
      <c r="I6" s="274"/>
      <c r="J6" s="207"/>
    </row>
    <row r="7" spans="1:11" ht="14.25" customHeight="1">
      <c r="A7" s="230"/>
      <c r="B7" s="230"/>
      <c r="C7" s="230"/>
      <c r="D7" s="230"/>
      <c r="E7" s="230"/>
      <c r="F7" s="230"/>
      <c r="G7" s="230"/>
      <c r="H7" s="230"/>
      <c r="I7" s="230"/>
      <c r="J7" s="230"/>
    </row>
    <row r="8" spans="1:11">
      <c r="A8" s="311" t="s">
        <v>56</v>
      </c>
      <c r="B8" s="311"/>
      <c r="C8" s="311"/>
      <c r="D8" s="311"/>
      <c r="E8" s="311"/>
      <c r="F8" s="311"/>
      <c r="G8" s="311"/>
      <c r="H8" s="311"/>
      <c r="I8" s="311"/>
      <c r="J8" s="311"/>
    </row>
    <row r="9" spans="1:11" ht="13.5" thickBot="1">
      <c r="A9" s="309" t="s">
        <v>20</v>
      </c>
      <c r="B9" s="309"/>
      <c r="C9" s="309"/>
      <c r="D9" s="309"/>
      <c r="E9" s="309"/>
      <c r="F9" s="309"/>
      <c r="G9" s="309"/>
      <c r="H9" s="309"/>
      <c r="I9" s="309"/>
      <c r="J9" s="309"/>
    </row>
    <row r="10" spans="1:11" ht="13.5" thickBot="1">
      <c r="A10" s="312"/>
      <c r="B10" s="314" t="s">
        <v>88</v>
      </c>
      <c r="C10" s="316" t="s">
        <v>44</v>
      </c>
      <c r="D10" s="317"/>
      <c r="E10" s="317"/>
      <c r="F10" s="317"/>
      <c r="G10" s="317"/>
      <c r="H10" s="317"/>
      <c r="I10" s="213"/>
      <c r="J10" s="318" t="s">
        <v>91</v>
      </c>
    </row>
    <row r="11" spans="1:11" ht="13.5" thickBot="1">
      <c r="A11" s="313"/>
      <c r="B11" s="315"/>
      <c r="C11" s="105" t="s">
        <v>45</v>
      </c>
      <c r="D11" s="105" t="s">
        <v>46</v>
      </c>
      <c r="E11" s="105" t="s">
        <v>47</v>
      </c>
      <c r="F11" s="105" t="s">
        <v>48</v>
      </c>
      <c r="G11" s="105" t="s">
        <v>49</v>
      </c>
      <c r="H11" s="205" t="s">
        <v>50</v>
      </c>
      <c r="I11" s="217" t="s">
        <v>177</v>
      </c>
      <c r="J11" s="319"/>
      <c r="K11" s="106"/>
    </row>
    <row r="12" spans="1:11">
      <c r="A12" s="107">
        <v>1000</v>
      </c>
      <c r="B12" s="108" t="s">
        <v>128</v>
      </c>
      <c r="C12" s="11">
        <f>SUM(C13:C14)</f>
        <v>0</v>
      </c>
      <c r="D12" s="11">
        <f>SUM(D13:D14)</f>
        <v>0</v>
      </c>
      <c r="E12" s="11">
        <f>SUM(E13:E14)</f>
        <v>0</v>
      </c>
      <c r="F12" s="11">
        <f>SUM(F13:F14)</f>
        <v>0</v>
      </c>
      <c r="G12" s="11">
        <f>SUM(G13:G14)</f>
        <v>0</v>
      </c>
      <c r="H12" s="11">
        <f>+H14+H13</f>
        <v>0</v>
      </c>
      <c r="I12" s="214"/>
      <c r="J12" s="109">
        <f>SUM(C12:H12)</f>
        <v>0</v>
      </c>
      <c r="K12" s="110"/>
    </row>
    <row r="13" spans="1:11" ht="15">
      <c r="A13" s="7">
        <v>1001</v>
      </c>
      <c r="B13" s="7" t="s">
        <v>129</v>
      </c>
      <c r="C13" s="13"/>
      <c r="D13" s="13"/>
      <c r="E13" s="13"/>
      <c r="F13" s="13"/>
      <c r="G13" s="13"/>
      <c r="H13" s="13"/>
      <c r="I13" s="13"/>
      <c r="J13" s="15"/>
      <c r="K13" s="111"/>
    </row>
    <row r="14" spans="1:11">
      <c r="A14" s="7">
        <v>1002</v>
      </c>
      <c r="B14" s="7" t="s">
        <v>130</v>
      </c>
      <c r="C14" s="13"/>
      <c r="D14" s="13"/>
      <c r="E14" s="13"/>
      <c r="F14" s="13"/>
      <c r="G14" s="13"/>
      <c r="H14" s="13"/>
      <c r="I14" s="13"/>
      <c r="J14" s="15"/>
    </row>
    <row r="15" spans="1:11">
      <c r="A15" s="9">
        <v>2000</v>
      </c>
      <c r="B15" s="7" t="s">
        <v>131</v>
      </c>
      <c r="C15" s="15"/>
      <c r="D15" s="15"/>
      <c r="E15" s="15"/>
      <c r="F15" s="15"/>
      <c r="G15" s="15"/>
      <c r="H15" s="15"/>
      <c r="I15" s="15"/>
      <c r="J15" s="15"/>
    </row>
    <row r="16" spans="1:11">
      <c r="A16" s="7">
        <v>2001</v>
      </c>
      <c r="B16" s="7" t="s">
        <v>132</v>
      </c>
      <c r="C16" s="7"/>
      <c r="D16" s="7"/>
      <c r="E16" s="7"/>
      <c r="F16" s="7"/>
      <c r="G16" s="7"/>
      <c r="H16" s="7"/>
      <c r="I16" s="7"/>
      <c r="J16" s="15"/>
    </row>
    <row r="17" spans="1:10">
      <c r="A17" s="7">
        <v>2002</v>
      </c>
      <c r="B17" s="7" t="s">
        <v>55</v>
      </c>
      <c r="C17" s="13"/>
      <c r="D17" s="13"/>
      <c r="E17" s="13"/>
      <c r="F17" s="13"/>
      <c r="G17" s="13"/>
      <c r="H17" s="13"/>
      <c r="I17" s="13"/>
      <c r="J17" s="15"/>
    </row>
    <row r="18" spans="1:10">
      <c r="A18" s="7" t="s">
        <v>134</v>
      </c>
      <c r="B18" s="7" t="s">
        <v>135</v>
      </c>
      <c r="C18" s="112"/>
      <c r="D18" s="112"/>
      <c r="E18" s="112"/>
      <c r="F18" s="112"/>
      <c r="G18" s="112"/>
      <c r="H18" s="112"/>
      <c r="I18" s="112"/>
      <c r="J18" s="113"/>
    </row>
    <row r="19" spans="1:10">
      <c r="A19" s="7" t="s">
        <v>136</v>
      </c>
      <c r="B19" s="7" t="s">
        <v>137</v>
      </c>
      <c r="C19" s="13"/>
      <c r="D19" s="13"/>
      <c r="E19" s="13"/>
      <c r="F19" s="13"/>
      <c r="G19" s="13"/>
      <c r="H19" s="13"/>
      <c r="I19" s="13"/>
      <c r="J19" s="15"/>
    </row>
    <row r="20" spans="1:10">
      <c r="A20" s="7" t="s">
        <v>138</v>
      </c>
      <c r="B20" s="7" t="s">
        <v>139</v>
      </c>
      <c r="C20" s="13"/>
      <c r="D20" s="13"/>
      <c r="E20" s="13"/>
      <c r="F20" s="13"/>
      <c r="G20" s="13"/>
      <c r="H20" s="13"/>
      <c r="I20" s="13"/>
      <c r="J20" s="15"/>
    </row>
    <row r="21" spans="1:10">
      <c r="A21" s="7">
        <v>2003</v>
      </c>
      <c r="B21" s="14" t="s">
        <v>140</v>
      </c>
      <c r="C21" s="13"/>
      <c r="D21" s="13"/>
      <c r="E21" s="13"/>
      <c r="F21" s="13"/>
      <c r="G21" s="13"/>
      <c r="H21" s="13"/>
      <c r="I21" s="13"/>
      <c r="J21" s="15"/>
    </row>
    <row r="22" spans="1:10">
      <c r="A22" s="9">
        <v>2004</v>
      </c>
      <c r="B22" s="7" t="s">
        <v>141</v>
      </c>
      <c r="C22" s="13"/>
      <c r="D22" s="13"/>
      <c r="E22" s="13"/>
      <c r="F22" s="13"/>
      <c r="G22" s="13"/>
      <c r="H22" s="13"/>
      <c r="I22" s="13"/>
      <c r="J22" s="15"/>
    </row>
    <row r="23" spans="1:10">
      <c r="A23" s="7" t="s">
        <v>142</v>
      </c>
      <c r="B23" s="7" t="s">
        <v>143</v>
      </c>
      <c r="C23" s="13"/>
      <c r="D23" s="13"/>
      <c r="E23" s="13"/>
      <c r="F23" s="13"/>
      <c r="G23" s="13"/>
      <c r="H23" s="13"/>
      <c r="I23" s="13"/>
      <c r="J23" s="15"/>
    </row>
    <row r="24" spans="1:10">
      <c r="A24" s="7" t="s">
        <v>144</v>
      </c>
      <c r="B24" s="7" t="s">
        <v>145</v>
      </c>
      <c r="C24" s="13"/>
      <c r="D24" s="13"/>
      <c r="E24" s="13"/>
      <c r="F24" s="13"/>
      <c r="G24" s="13"/>
      <c r="H24" s="13"/>
      <c r="I24" s="13"/>
      <c r="J24" s="15"/>
    </row>
    <row r="25" spans="1:10">
      <c r="A25" s="7" t="s">
        <v>146</v>
      </c>
      <c r="B25" s="7" t="s">
        <v>147</v>
      </c>
      <c r="C25" s="13"/>
      <c r="D25" s="13"/>
      <c r="E25" s="13"/>
      <c r="F25" s="13"/>
      <c r="G25" s="13"/>
      <c r="H25" s="13"/>
      <c r="I25" s="13"/>
      <c r="J25" s="15"/>
    </row>
    <row r="26" spans="1:10">
      <c r="A26" s="9">
        <v>2005</v>
      </c>
      <c r="B26" s="7" t="s">
        <v>148</v>
      </c>
      <c r="C26" s="13"/>
      <c r="D26" s="13"/>
      <c r="E26" s="13"/>
      <c r="F26" s="13"/>
      <c r="G26" s="13"/>
      <c r="H26" s="13"/>
      <c r="I26" s="13"/>
      <c r="J26" s="15"/>
    </row>
    <row r="27" spans="1:10">
      <c r="A27" s="7" t="s">
        <v>149</v>
      </c>
      <c r="B27" s="7" t="s">
        <v>150</v>
      </c>
      <c r="C27" s="13"/>
      <c r="D27" s="13"/>
      <c r="E27" s="13"/>
      <c r="F27" s="13"/>
      <c r="G27" s="13"/>
      <c r="H27" s="13"/>
      <c r="I27" s="13"/>
      <c r="J27" s="15"/>
    </row>
    <row r="28" spans="1:10">
      <c r="A28" s="7" t="s">
        <v>151</v>
      </c>
      <c r="B28" s="7" t="s">
        <v>152</v>
      </c>
      <c r="C28" s="13"/>
      <c r="D28" s="13"/>
      <c r="E28" s="13"/>
      <c r="F28" s="13"/>
      <c r="G28" s="13"/>
      <c r="H28" s="13"/>
      <c r="I28" s="13"/>
      <c r="J28" s="15"/>
    </row>
    <row r="29" spans="1:10">
      <c r="A29" s="9">
        <v>2006</v>
      </c>
      <c r="B29" s="7" t="s">
        <v>153</v>
      </c>
      <c r="C29" s="13"/>
      <c r="D29" s="13"/>
      <c r="E29" s="13"/>
      <c r="F29" s="13"/>
      <c r="G29" s="13"/>
      <c r="H29" s="13"/>
      <c r="I29" s="13"/>
      <c r="J29" s="15"/>
    </row>
    <row r="30" spans="1:10">
      <c r="A30" s="7" t="s">
        <v>154</v>
      </c>
      <c r="B30" s="7" t="s">
        <v>155</v>
      </c>
      <c r="C30" s="13"/>
      <c r="D30" s="13"/>
      <c r="E30" s="13"/>
      <c r="F30" s="13"/>
      <c r="G30" s="13"/>
      <c r="H30" s="13"/>
      <c r="I30" s="13"/>
      <c r="J30" s="15"/>
    </row>
    <row r="31" spans="1:10" ht="21.75">
      <c r="A31" s="7" t="s">
        <v>156</v>
      </c>
      <c r="B31" s="14" t="s">
        <v>35</v>
      </c>
      <c r="C31" s="13"/>
      <c r="D31" s="13"/>
      <c r="E31" s="13"/>
      <c r="F31" s="13"/>
      <c r="G31" s="13"/>
      <c r="H31" s="13"/>
      <c r="I31" s="13"/>
      <c r="J31" s="15"/>
    </row>
    <row r="32" spans="1:10">
      <c r="A32" s="7" t="s">
        <v>157</v>
      </c>
      <c r="B32" s="7" t="s">
        <v>158</v>
      </c>
      <c r="C32" s="13"/>
      <c r="D32" s="13"/>
      <c r="E32" s="13"/>
      <c r="F32" s="13"/>
      <c r="G32" s="13"/>
      <c r="H32" s="13"/>
      <c r="I32" s="13"/>
      <c r="J32" s="15"/>
    </row>
    <row r="33" spans="1:13">
      <c r="A33" s="7">
        <v>2007</v>
      </c>
      <c r="B33" s="14" t="s">
        <v>159</v>
      </c>
      <c r="C33" s="13"/>
      <c r="D33" s="13"/>
      <c r="E33" s="155"/>
      <c r="F33" s="13"/>
      <c r="G33" s="13"/>
      <c r="H33" s="13"/>
      <c r="I33" s="13"/>
      <c r="J33" s="15"/>
    </row>
    <row r="34" spans="1:13" ht="11.25" customHeight="1">
      <c r="A34" s="7">
        <v>2008</v>
      </c>
      <c r="B34" s="14" t="s">
        <v>160</v>
      </c>
      <c r="C34" s="13"/>
      <c r="D34" s="13"/>
      <c r="E34" s="13"/>
      <c r="F34" s="13"/>
      <c r="G34" s="13"/>
      <c r="H34" s="13"/>
      <c r="I34" s="13"/>
      <c r="J34" s="15"/>
    </row>
    <row r="35" spans="1:13">
      <c r="A35" s="7">
        <v>2009</v>
      </c>
      <c r="B35" s="7" t="s">
        <v>161</v>
      </c>
      <c r="C35" s="13"/>
      <c r="D35" s="13"/>
      <c r="E35" s="13"/>
      <c r="F35" s="13"/>
      <c r="G35" s="13"/>
      <c r="H35" s="13"/>
      <c r="I35" s="13"/>
      <c r="J35" s="15"/>
    </row>
    <row r="36" spans="1:13">
      <c r="A36" s="7">
        <v>2010</v>
      </c>
      <c r="B36" s="14" t="s">
        <v>162</v>
      </c>
      <c r="C36" s="13"/>
      <c r="D36" s="13"/>
      <c r="E36" s="13"/>
      <c r="F36" s="13"/>
      <c r="G36" s="13"/>
      <c r="H36" s="13"/>
      <c r="I36" s="13"/>
      <c r="J36" s="15"/>
    </row>
    <row r="37" spans="1:13">
      <c r="A37" s="7">
        <v>2011</v>
      </c>
      <c r="B37" s="7" t="s">
        <v>163</v>
      </c>
      <c r="C37" s="13"/>
      <c r="D37" s="13"/>
      <c r="E37" s="13"/>
      <c r="F37" s="13"/>
      <c r="G37" s="13"/>
      <c r="H37" s="13"/>
      <c r="I37" s="13"/>
      <c r="J37" s="15"/>
    </row>
    <row r="38" spans="1:13">
      <c r="A38" s="7">
        <v>2012</v>
      </c>
      <c r="B38" s="14" t="s">
        <v>164</v>
      </c>
      <c r="C38" s="13"/>
      <c r="D38" s="13"/>
      <c r="E38" s="13"/>
      <c r="F38" s="13"/>
      <c r="G38" s="13"/>
      <c r="H38" s="13"/>
      <c r="I38" s="13"/>
      <c r="J38" s="15"/>
    </row>
    <row r="39" spans="1:13">
      <c r="A39" s="7">
        <v>2013</v>
      </c>
      <c r="B39" s="7" t="s">
        <v>165</v>
      </c>
      <c r="C39" s="13"/>
      <c r="D39" s="13"/>
      <c r="E39" s="13"/>
      <c r="F39" s="13"/>
      <c r="G39" s="13"/>
      <c r="H39" s="13"/>
      <c r="I39" s="13"/>
      <c r="J39" s="15"/>
    </row>
    <row r="40" spans="1:13">
      <c r="A40" s="7">
        <v>2014</v>
      </c>
      <c r="B40" s="7" t="s">
        <v>166</v>
      </c>
      <c r="C40" s="13"/>
      <c r="D40" s="13"/>
      <c r="E40" s="13"/>
      <c r="F40" s="13"/>
      <c r="G40" s="13"/>
      <c r="H40" s="13"/>
      <c r="I40" s="13"/>
      <c r="J40" s="15"/>
    </row>
    <row r="41" spans="1:13">
      <c r="A41" s="7">
        <v>2015</v>
      </c>
      <c r="B41" s="7" t="s">
        <v>7</v>
      </c>
      <c r="C41" s="13"/>
      <c r="D41" s="13"/>
      <c r="E41" s="13"/>
      <c r="F41" s="13"/>
      <c r="G41" s="13"/>
      <c r="H41" s="13"/>
      <c r="I41" s="13"/>
      <c r="J41" s="15"/>
    </row>
    <row r="42" spans="1:13">
      <c r="A42" s="7" t="s">
        <v>8</v>
      </c>
      <c r="B42" s="7" t="s">
        <v>9</v>
      </c>
      <c r="C42" s="13"/>
      <c r="D42" s="13"/>
      <c r="E42" s="13"/>
      <c r="F42" s="13"/>
      <c r="G42" s="13"/>
      <c r="H42" s="13"/>
      <c r="I42" s="13"/>
      <c r="J42" s="15"/>
    </row>
    <row r="43" spans="1:13">
      <c r="A43" s="7" t="s">
        <v>10</v>
      </c>
      <c r="B43" s="7" t="s">
        <v>11</v>
      </c>
      <c r="C43" s="13"/>
      <c r="D43" s="13"/>
      <c r="E43" s="13"/>
      <c r="F43" s="13"/>
      <c r="G43" s="13"/>
      <c r="H43" s="13"/>
      <c r="I43" s="13"/>
      <c r="J43" s="15"/>
      <c r="L43" s="4"/>
    </row>
    <row r="44" spans="1:13">
      <c r="A44" s="7">
        <v>2016</v>
      </c>
      <c r="B44" s="7" t="s">
        <v>42</v>
      </c>
      <c r="C44" s="13"/>
      <c r="D44" s="13"/>
      <c r="E44" s="13"/>
      <c r="F44" s="13"/>
      <c r="G44" s="13"/>
      <c r="H44" s="13"/>
      <c r="I44" s="13"/>
      <c r="J44" s="15"/>
      <c r="L44" s="4"/>
    </row>
    <row r="45" spans="1:13">
      <c r="A45" s="7">
        <v>2017</v>
      </c>
      <c r="B45" s="7" t="s">
        <v>13</v>
      </c>
      <c r="C45" s="13"/>
      <c r="D45" s="13"/>
      <c r="E45" s="13"/>
      <c r="F45" s="13"/>
      <c r="G45" s="13"/>
      <c r="H45" s="13"/>
      <c r="I45" s="13"/>
      <c r="J45" s="15"/>
      <c r="L45" s="4"/>
    </row>
    <row r="46" spans="1:13">
      <c r="A46" s="9">
        <v>3000</v>
      </c>
      <c r="B46" s="7" t="s">
        <v>14</v>
      </c>
      <c r="C46" s="11"/>
      <c r="D46" s="11"/>
      <c r="E46" s="11"/>
      <c r="F46" s="11"/>
      <c r="G46" s="11"/>
      <c r="H46" s="11"/>
      <c r="I46" s="11"/>
      <c r="J46" s="15"/>
      <c r="L46" s="4"/>
    </row>
    <row r="47" spans="1:13" s="36" customFormat="1">
      <c r="A47" s="9">
        <v>4000</v>
      </c>
      <c r="B47" s="9" t="s">
        <v>15</v>
      </c>
      <c r="C47" s="13"/>
      <c r="D47" s="13"/>
      <c r="E47" s="13"/>
      <c r="F47" s="13"/>
      <c r="G47" s="13"/>
      <c r="H47" s="13"/>
      <c r="I47" s="13"/>
      <c r="J47" s="15"/>
      <c r="K47" s="92"/>
      <c r="L47" s="4"/>
      <c r="M47" s="92"/>
    </row>
    <row r="48" spans="1:13" s="36" customFormat="1">
      <c r="A48" s="9">
        <v>5000</v>
      </c>
      <c r="B48" s="9" t="s">
        <v>16</v>
      </c>
      <c r="C48" s="155">
        <v>25000000</v>
      </c>
      <c r="D48" s="155">
        <v>0</v>
      </c>
      <c r="E48" s="155">
        <v>12000000</v>
      </c>
      <c r="F48" s="155">
        <v>10000000</v>
      </c>
      <c r="G48" s="155">
        <v>8000000</v>
      </c>
      <c r="H48" s="155">
        <v>0</v>
      </c>
      <c r="I48" s="155">
        <v>60000000</v>
      </c>
      <c r="J48" s="157">
        <f>SUM(C48:I48)</f>
        <v>115000000</v>
      </c>
      <c r="K48" s="92"/>
      <c r="L48" s="4"/>
      <c r="M48" s="92"/>
    </row>
    <row r="49" spans="1:12">
      <c r="A49" s="9">
        <v>6000</v>
      </c>
      <c r="B49" s="9" t="s">
        <v>17</v>
      </c>
      <c r="C49" s="11"/>
      <c r="D49" s="11"/>
      <c r="E49" s="11"/>
      <c r="F49" s="11"/>
      <c r="G49" s="11"/>
      <c r="H49" s="11"/>
      <c r="I49" s="11"/>
      <c r="J49" s="15"/>
      <c r="K49" s="110"/>
      <c r="L49" s="158"/>
    </row>
    <row r="50" spans="1:12">
      <c r="A50" s="9">
        <v>7000</v>
      </c>
      <c r="B50" s="9" t="s">
        <v>18</v>
      </c>
      <c r="C50" s="11"/>
      <c r="D50" s="11"/>
      <c r="E50" s="11"/>
      <c r="F50" s="11"/>
      <c r="G50" s="11"/>
      <c r="H50" s="11"/>
      <c r="I50" s="11"/>
      <c r="J50" s="15"/>
    </row>
    <row r="51" spans="1:12">
      <c r="A51" s="114"/>
      <c r="B51" s="114" t="s">
        <v>91</v>
      </c>
      <c r="C51" s="156">
        <f>SUM(C48:C50)</f>
        <v>25000000</v>
      </c>
      <c r="D51" s="156">
        <f>SUM(D48:D50)</f>
        <v>0</v>
      </c>
      <c r="E51" s="156">
        <f>SUM(E33:E50)</f>
        <v>12000000</v>
      </c>
      <c r="F51" s="156">
        <f>SUM(F48)</f>
        <v>10000000</v>
      </c>
      <c r="G51" s="156">
        <f>SUM(G48)</f>
        <v>8000000</v>
      </c>
      <c r="H51" s="156">
        <f>SUM(H48)</f>
        <v>0</v>
      </c>
      <c r="I51" s="156">
        <f>SUM(I48)</f>
        <v>60000000</v>
      </c>
      <c r="J51" s="156">
        <f>SUM(C51:I51)</f>
        <v>115000000</v>
      </c>
    </row>
    <row r="52" spans="1:12">
      <c r="A52" s="310"/>
      <c r="B52" s="310"/>
      <c r="C52" s="310"/>
      <c r="D52" s="310"/>
      <c r="E52" s="310"/>
      <c r="F52" s="310"/>
      <c r="G52" s="310"/>
      <c r="H52" s="310"/>
      <c r="I52" s="215"/>
      <c r="J52" s="4"/>
    </row>
    <row r="53" spans="1:12">
      <c r="C53" s="218"/>
      <c r="J53" s="4"/>
    </row>
  </sheetData>
  <mergeCells count="13">
    <mergeCell ref="A1:C6"/>
    <mergeCell ref="D1:I4"/>
    <mergeCell ref="D5:F5"/>
    <mergeCell ref="G5:I5"/>
    <mergeCell ref="D6:F6"/>
    <mergeCell ref="G6:I6"/>
    <mergeCell ref="A52:H52"/>
    <mergeCell ref="A8:J8"/>
    <mergeCell ref="A9:J9"/>
    <mergeCell ref="A10:A11"/>
    <mergeCell ref="B10:B11"/>
    <mergeCell ref="C10:H10"/>
    <mergeCell ref="J10:J11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E48" sqref="E48"/>
    </sheetView>
  </sheetViews>
  <sheetFormatPr baseColWidth="10" defaultRowHeight="12.75"/>
  <cols>
    <col min="2" max="2" width="20.7109375" customWidth="1"/>
    <col min="3" max="3" width="16.85546875" customWidth="1"/>
    <col min="10" max="10" width="13.140625" customWidth="1"/>
  </cols>
  <sheetData>
    <row r="1" spans="1:10">
      <c r="A1" s="255"/>
      <c r="B1" s="256"/>
      <c r="C1" s="257"/>
      <c r="D1" s="264" t="s">
        <v>167</v>
      </c>
      <c r="E1" s="265"/>
      <c r="F1" s="265"/>
      <c r="G1" s="265"/>
      <c r="H1" s="265"/>
      <c r="I1" s="266"/>
      <c r="J1" s="207"/>
    </row>
    <row r="2" spans="1:10">
      <c r="A2" s="258"/>
      <c r="B2" s="259"/>
      <c r="C2" s="260"/>
      <c r="D2" s="267"/>
      <c r="E2" s="268"/>
      <c r="F2" s="268"/>
      <c r="G2" s="268"/>
      <c r="H2" s="268"/>
      <c r="I2" s="269"/>
      <c r="J2" s="207"/>
    </row>
    <row r="3" spans="1:10">
      <c r="A3" s="258"/>
      <c r="B3" s="259"/>
      <c r="C3" s="260"/>
      <c r="D3" s="267"/>
      <c r="E3" s="268"/>
      <c r="F3" s="268"/>
      <c r="G3" s="268"/>
      <c r="H3" s="268"/>
      <c r="I3" s="269"/>
      <c r="J3" s="207" t="s">
        <v>168</v>
      </c>
    </row>
    <row r="4" spans="1:10">
      <c r="A4" s="258"/>
      <c r="B4" s="259"/>
      <c r="C4" s="260"/>
      <c r="D4" s="270"/>
      <c r="E4" s="271"/>
      <c r="F4" s="271"/>
      <c r="G4" s="271"/>
      <c r="H4" s="271"/>
      <c r="I4" s="272"/>
      <c r="J4" s="207" t="s">
        <v>169</v>
      </c>
    </row>
    <row r="5" spans="1:10" ht="13.5">
      <c r="A5" s="258"/>
      <c r="B5" s="259"/>
      <c r="C5" s="260"/>
      <c r="D5" s="273" t="s">
        <v>170</v>
      </c>
      <c r="E5" s="274"/>
      <c r="F5" s="275"/>
      <c r="G5" s="273" t="s">
        <v>171</v>
      </c>
      <c r="H5" s="274"/>
      <c r="I5" s="274"/>
      <c r="J5" s="207"/>
    </row>
    <row r="6" spans="1:10" ht="13.5">
      <c r="A6" s="261"/>
      <c r="B6" s="262"/>
      <c r="C6" s="263"/>
      <c r="D6" s="273">
        <v>0</v>
      </c>
      <c r="E6" s="274"/>
      <c r="F6" s="275"/>
      <c r="G6" s="273" t="s">
        <v>172</v>
      </c>
      <c r="H6" s="274"/>
      <c r="I6" s="274"/>
      <c r="J6" s="207"/>
    </row>
    <row r="8" spans="1:10">
      <c r="A8" s="7"/>
      <c r="B8" s="9" t="s">
        <v>88</v>
      </c>
      <c r="C8" s="8" t="s">
        <v>115</v>
      </c>
    </row>
    <row r="9" spans="1:10">
      <c r="A9" s="9">
        <v>1000</v>
      </c>
      <c r="B9" s="7" t="s">
        <v>128</v>
      </c>
      <c r="C9" s="10">
        <f>+'POA-02'!J21</f>
        <v>0</v>
      </c>
    </row>
    <row r="10" spans="1:10" hidden="1">
      <c r="A10" s="7">
        <v>1001</v>
      </c>
      <c r="B10" s="7" t="s">
        <v>129</v>
      </c>
      <c r="C10" s="12">
        <f>'POA-02'!J21</f>
        <v>0</v>
      </c>
    </row>
    <row r="11" spans="1:10" hidden="1">
      <c r="A11" s="7">
        <v>1002</v>
      </c>
      <c r="B11" s="7" t="s">
        <v>130</v>
      </c>
      <c r="C11" s="12">
        <f>'POA-02'!J23</f>
        <v>0</v>
      </c>
    </row>
    <row r="12" spans="1:10">
      <c r="A12" s="9">
        <v>2000</v>
      </c>
      <c r="B12" s="7" t="s">
        <v>131</v>
      </c>
      <c r="C12" s="11">
        <f>+'POA-06'!D16</f>
        <v>0</v>
      </c>
    </row>
    <row r="13" spans="1:10" hidden="1">
      <c r="A13" s="7">
        <v>2001</v>
      </c>
      <c r="B13" s="7" t="s">
        <v>132</v>
      </c>
      <c r="C13" s="13" t="e">
        <f>'POA-04'!#REF!</f>
        <v>#REF!</v>
      </c>
    </row>
    <row r="14" spans="1:10" hidden="1">
      <c r="A14" s="7">
        <v>2002</v>
      </c>
      <c r="B14" s="7" t="s">
        <v>133</v>
      </c>
      <c r="C14" s="13" t="e">
        <f>'POA-03'!#REF!</f>
        <v>#REF!</v>
      </c>
    </row>
    <row r="15" spans="1:10" hidden="1">
      <c r="A15" s="7" t="s">
        <v>134</v>
      </c>
      <c r="B15" s="7" t="s">
        <v>135</v>
      </c>
      <c r="C15" s="13"/>
    </row>
    <row r="16" spans="1:10" hidden="1">
      <c r="A16" s="7" t="s">
        <v>136</v>
      </c>
      <c r="B16" s="7" t="s">
        <v>137</v>
      </c>
      <c r="C16" s="13"/>
    </row>
    <row r="17" spans="1:3" hidden="1">
      <c r="A17" s="7" t="s">
        <v>138</v>
      </c>
      <c r="B17" s="7" t="s">
        <v>139</v>
      </c>
      <c r="C17" s="13"/>
    </row>
    <row r="18" spans="1:3" ht="21.75" hidden="1">
      <c r="A18" s="7">
        <v>2003</v>
      </c>
      <c r="B18" s="14" t="s">
        <v>140</v>
      </c>
      <c r="C18" s="12">
        <f>'POA-06'!D19</f>
        <v>0</v>
      </c>
    </row>
    <row r="19" spans="1:3" hidden="1">
      <c r="A19" s="7">
        <v>2004</v>
      </c>
      <c r="B19" s="7" t="s">
        <v>141</v>
      </c>
      <c r="C19" s="12">
        <f>'POA-06'!D20</f>
        <v>0</v>
      </c>
    </row>
    <row r="20" spans="1:3" hidden="1">
      <c r="A20" s="7" t="s">
        <v>142</v>
      </c>
      <c r="B20" s="7" t="s">
        <v>143</v>
      </c>
      <c r="C20" s="13"/>
    </row>
    <row r="21" spans="1:3" hidden="1">
      <c r="A21" s="7" t="s">
        <v>144</v>
      </c>
      <c r="B21" s="7" t="s">
        <v>145</v>
      </c>
      <c r="C21" s="13"/>
    </row>
    <row r="22" spans="1:3" hidden="1">
      <c r="A22" s="7" t="s">
        <v>146</v>
      </c>
      <c r="B22" s="7" t="s">
        <v>147</v>
      </c>
      <c r="C22" s="13"/>
    </row>
    <row r="23" spans="1:3" hidden="1">
      <c r="A23" s="7">
        <v>2005</v>
      </c>
      <c r="B23" s="7" t="s">
        <v>148</v>
      </c>
      <c r="C23" s="12">
        <v>0</v>
      </c>
    </row>
    <row r="24" spans="1:3" hidden="1">
      <c r="A24" s="7" t="s">
        <v>149</v>
      </c>
      <c r="B24" s="7" t="s">
        <v>150</v>
      </c>
      <c r="C24" s="13"/>
    </row>
    <row r="25" spans="1:3" hidden="1">
      <c r="A25" s="7" t="s">
        <v>151</v>
      </c>
      <c r="B25" s="7" t="s">
        <v>152</v>
      </c>
      <c r="C25" s="13"/>
    </row>
    <row r="26" spans="1:3" hidden="1">
      <c r="A26" s="7">
        <v>2006</v>
      </c>
      <c r="B26" s="7" t="s">
        <v>153</v>
      </c>
      <c r="C26" s="12">
        <f>'POA-06'!D22</f>
        <v>0</v>
      </c>
    </row>
    <row r="27" spans="1:3" hidden="1">
      <c r="A27" s="7" t="s">
        <v>154</v>
      </c>
      <c r="B27" s="7" t="s">
        <v>155</v>
      </c>
      <c r="C27" s="13"/>
    </row>
    <row r="28" spans="1:3" ht="21.75" hidden="1">
      <c r="A28" s="7" t="s">
        <v>156</v>
      </c>
      <c r="B28" s="14" t="s">
        <v>35</v>
      </c>
      <c r="C28" s="13"/>
    </row>
    <row r="29" spans="1:3" hidden="1">
      <c r="A29" s="7" t="s">
        <v>157</v>
      </c>
      <c r="B29" s="7" t="s">
        <v>158</v>
      </c>
      <c r="C29" s="13"/>
    </row>
    <row r="30" spans="1:3" ht="21.75" hidden="1">
      <c r="A30" s="7">
        <v>2007</v>
      </c>
      <c r="B30" s="14" t="s">
        <v>159</v>
      </c>
      <c r="C30" s="12">
        <f>'POA-06'!D23</f>
        <v>0</v>
      </c>
    </row>
    <row r="31" spans="1:3" ht="21.75" hidden="1">
      <c r="A31" s="7">
        <v>2008</v>
      </c>
      <c r="B31" s="14" t="s">
        <v>160</v>
      </c>
      <c r="C31" s="12">
        <f>'POA-06'!D21</f>
        <v>0</v>
      </c>
    </row>
    <row r="32" spans="1:3" hidden="1">
      <c r="A32" s="7">
        <v>2009</v>
      </c>
      <c r="B32" s="7" t="s">
        <v>161</v>
      </c>
      <c r="C32" s="12">
        <v>0</v>
      </c>
    </row>
    <row r="33" spans="1:3" ht="21.75" hidden="1">
      <c r="A33" s="7">
        <v>2010</v>
      </c>
      <c r="B33" s="14" t="s">
        <v>162</v>
      </c>
      <c r="C33" s="12">
        <v>0</v>
      </c>
    </row>
    <row r="34" spans="1:3" hidden="1">
      <c r="A34" s="7">
        <v>2011</v>
      </c>
      <c r="B34" s="7" t="s">
        <v>163</v>
      </c>
      <c r="C34" s="12">
        <f>'POA-06'!D27</f>
        <v>0</v>
      </c>
    </row>
    <row r="35" spans="1:3" ht="21.75" hidden="1">
      <c r="A35" s="7">
        <v>2012</v>
      </c>
      <c r="B35" s="14" t="s">
        <v>164</v>
      </c>
      <c r="C35" s="12">
        <f>'POA-06'!D28</f>
        <v>0</v>
      </c>
    </row>
    <row r="36" spans="1:3" hidden="1">
      <c r="A36" s="7">
        <v>2013</v>
      </c>
      <c r="B36" s="7" t="s">
        <v>165</v>
      </c>
      <c r="C36" s="12">
        <f>'POA-06'!D26</f>
        <v>0</v>
      </c>
    </row>
    <row r="37" spans="1:3" hidden="1">
      <c r="A37" s="7">
        <v>2014</v>
      </c>
      <c r="B37" s="7" t="s">
        <v>166</v>
      </c>
      <c r="C37" s="12">
        <v>0</v>
      </c>
    </row>
    <row r="38" spans="1:3" hidden="1">
      <c r="A38" s="7">
        <v>2015</v>
      </c>
      <c r="B38" s="7" t="s">
        <v>7</v>
      </c>
      <c r="C38" s="12">
        <f>'POA-06'!D31</f>
        <v>0</v>
      </c>
    </row>
    <row r="39" spans="1:3" hidden="1">
      <c r="A39" s="7" t="s">
        <v>8</v>
      </c>
      <c r="B39" s="7" t="s">
        <v>9</v>
      </c>
      <c r="C39" s="13"/>
    </row>
    <row r="40" spans="1:3" hidden="1">
      <c r="A40" s="7" t="s">
        <v>10</v>
      </c>
      <c r="B40" s="7" t="s">
        <v>11</v>
      </c>
      <c r="C40" s="13"/>
    </row>
    <row r="41" spans="1:3" hidden="1">
      <c r="A41" s="7">
        <v>2016</v>
      </c>
      <c r="B41" s="7" t="s">
        <v>12</v>
      </c>
      <c r="C41" s="13">
        <f>'POA-06'!D32</f>
        <v>0</v>
      </c>
    </row>
    <row r="42" spans="1:3" hidden="1">
      <c r="A42" s="7">
        <v>2017</v>
      </c>
      <c r="B42" s="7" t="s">
        <v>13</v>
      </c>
      <c r="C42" s="13">
        <v>0</v>
      </c>
    </row>
    <row r="43" spans="1:3" hidden="1">
      <c r="A43" s="9">
        <v>3000</v>
      </c>
      <c r="B43" s="7" t="s">
        <v>14</v>
      </c>
      <c r="C43" s="11">
        <v>0</v>
      </c>
    </row>
    <row r="44" spans="1:3">
      <c r="A44" s="9">
        <v>4000</v>
      </c>
      <c r="B44" s="7" t="s">
        <v>15</v>
      </c>
      <c r="C44" s="10">
        <f>'POA-05'!C28</f>
        <v>0</v>
      </c>
    </row>
    <row r="45" spans="1:3">
      <c r="A45" s="9">
        <v>5000</v>
      </c>
      <c r="B45" s="7" t="s">
        <v>16</v>
      </c>
      <c r="C45" s="10">
        <f>'POA-05'!C22</f>
        <v>115000000</v>
      </c>
    </row>
    <row r="46" spans="1:3" hidden="1">
      <c r="A46" s="9">
        <v>6000</v>
      </c>
      <c r="B46" s="7" t="s">
        <v>17</v>
      </c>
      <c r="C46" s="10">
        <v>0</v>
      </c>
    </row>
    <row r="47" spans="1:3" hidden="1">
      <c r="A47" s="9">
        <v>7000</v>
      </c>
      <c r="B47" s="7" t="s">
        <v>18</v>
      </c>
      <c r="C47" s="10">
        <v>0</v>
      </c>
    </row>
    <row r="48" spans="1:3">
      <c r="A48" s="9"/>
      <c r="B48" s="9" t="s">
        <v>91</v>
      </c>
      <c r="C48" s="10">
        <f>+C9+C12+C43+C44+C45+C46+C47</f>
        <v>115000000</v>
      </c>
    </row>
    <row r="51" spans="3:3">
      <c r="C51" s="17">
        <f>C48</f>
        <v>115000000</v>
      </c>
    </row>
  </sheetData>
  <mergeCells count="6">
    <mergeCell ref="A1:C6"/>
    <mergeCell ref="D1:I4"/>
    <mergeCell ref="D5:F5"/>
    <mergeCell ref="G5:I5"/>
    <mergeCell ref="D6:F6"/>
    <mergeCell ref="G6:I6"/>
  </mergeCells>
  <phoneticPr fontId="0" type="noConversion"/>
  <printOptions horizontalCentered="1" verticalCentered="1"/>
  <pageMargins left="0.98425196850393704" right="0.98425196850393704" top="0.98425196850393704" bottom="0.98425196850393704" header="0.39370078740157483" footer="0"/>
  <pageSetup paperSize="5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POA-01</vt:lpstr>
      <vt:lpstr>POA-02</vt:lpstr>
      <vt:lpstr>POA-03</vt:lpstr>
      <vt:lpstr>POA-04</vt:lpstr>
      <vt:lpstr>POA-05</vt:lpstr>
      <vt:lpstr>POA-06</vt:lpstr>
      <vt:lpstr>POA-07</vt:lpstr>
      <vt:lpstr>POA Activ</vt:lpstr>
      <vt:lpstr>grafico</vt:lpstr>
      <vt:lpstr>'POA-07'!Área_de_impresión</vt:lpstr>
      <vt:lpstr>'POA Activ'!Títulos_a_imprimir</vt:lpstr>
      <vt:lpstr>'POA-01'!Títulos_a_imprimir</vt:lpstr>
      <vt:lpstr>'POA-07'!Títulos_a_imprimir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2011-01-20T21:17:39Z</cp:lastPrinted>
  <dcterms:created xsi:type="dcterms:W3CDTF">2004-12-29T19:49:42Z</dcterms:created>
  <dcterms:modified xsi:type="dcterms:W3CDTF">2012-02-24T16:29:58Z</dcterms:modified>
</cp:coreProperties>
</file>