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ola corpoguajira\PLAN DE ACCIÓN\MODIFICACIONES AL PAI\"/>
    </mc:Choice>
  </mc:AlternateContent>
  <xr:revisionPtr revIDLastSave="0" documentId="13_ncr:1_{69944389-84A5-44D6-8C01-397AB4BB8CDF}" xr6:coauthVersionLast="47" xr6:coauthVersionMax="47" xr10:uidLastSave="{00000000-0000-0000-0000-000000000000}"/>
  <bookViews>
    <workbookView xWindow="10260" yWindow="0" windowWidth="10170" windowHeight="10830" xr2:uid="{00000000-000D-0000-FFFF-FFFF00000000}"/>
  </bookViews>
  <sheets>
    <sheet name="Programa 1 OAT" sheetId="1" r:id="rId1"/>
    <sheet name="Programa 2 GIRH" sheetId="2" r:id="rId2"/>
    <sheet name="Programa 3 BBSE" sheetId="3" r:id="rId3"/>
    <sheet name="Programa 4 GASUR" sheetId="4" r:id="rId4"/>
    <sheet name="Programa 5 Educación Ambiental" sheetId="5" r:id="rId5"/>
    <sheet name="Programa 6 Autoridad Ambiental" sheetId="6" r:id="rId6"/>
    <sheet name="Programa 7 Moder y Fort Instit" sheetId="7" r:id="rId7"/>
  </sheets>
  <externalReferences>
    <externalReference r:id="rId8"/>
  </externalReferences>
  <definedNames>
    <definedName name="_xlnm.Print_Titles" localSheetId="1">'Programa 2 GIRH'!$1:$2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5" l="1"/>
  <c r="M18" i="4"/>
  <c r="M16" i="4"/>
  <c r="M15" i="4"/>
  <c r="M8" i="4"/>
  <c r="M3" i="4"/>
  <c r="M4" i="4"/>
  <c r="M5" i="4"/>
  <c r="M6" i="4"/>
  <c r="M7" i="4"/>
  <c r="M11" i="4"/>
  <c r="M12" i="4"/>
  <c r="M13" i="4"/>
  <c r="M9" i="3"/>
  <c r="L37" i="7"/>
  <c r="L36" i="7"/>
  <c r="L35" i="7"/>
  <c r="L34" i="7"/>
  <c r="L26" i="7"/>
  <c r="L22" i="7"/>
  <c r="L20" i="7"/>
  <c r="L19" i="7"/>
  <c r="N31" i="5"/>
  <c r="N32" i="5"/>
  <c r="N33" i="5"/>
  <c r="N34" i="5"/>
  <c r="N29" i="5"/>
  <c r="N30" i="5"/>
  <c r="N24" i="5"/>
  <c r="N25" i="5"/>
  <c r="N26" i="5"/>
  <c r="N27" i="5"/>
  <c r="N28" i="5"/>
  <c r="N17" i="5"/>
  <c r="N18" i="5"/>
  <c r="N19" i="5"/>
  <c r="N20" i="5"/>
  <c r="N21" i="5"/>
  <c r="N23" i="5"/>
  <c r="N16" i="5"/>
  <c r="N15" i="5"/>
  <c r="N14" i="5"/>
  <c r="N13" i="5"/>
  <c r="N12" i="5"/>
  <c r="N11" i="5"/>
  <c r="N10" i="5"/>
  <c r="N9" i="5"/>
  <c r="N8" i="5"/>
  <c r="N7" i="5"/>
  <c r="N5" i="5"/>
  <c r="N6" i="5"/>
  <c r="N4" i="5"/>
  <c r="N3" i="5"/>
  <c r="N35" i="5"/>
  <c r="M15" i="6"/>
  <c r="M13" i="2"/>
  <c r="M45" i="3"/>
  <c r="M47" i="3"/>
  <c r="M46" i="3"/>
  <c r="M44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6" i="3"/>
  <c r="M22" i="3"/>
  <c r="M18" i="3"/>
  <c r="M17" i="3"/>
  <c r="M16" i="3"/>
  <c r="M15" i="3"/>
  <c r="M14" i="3"/>
  <c r="M13" i="3"/>
  <c r="O12" i="3"/>
  <c r="M12" i="3"/>
  <c r="M11" i="3"/>
  <c r="M8" i="3"/>
  <c r="M7" i="3"/>
  <c r="M6" i="3"/>
  <c r="M4" i="3"/>
  <c r="M24" i="2"/>
  <c r="M17" i="2"/>
  <c r="M16" i="2"/>
  <c r="M15" i="2"/>
  <c r="M12" i="2"/>
  <c r="M11" i="2"/>
  <c r="M10" i="2"/>
  <c r="M9" i="2"/>
  <c r="M7" i="2"/>
  <c r="M6" i="2"/>
  <c r="M4" i="2"/>
  <c r="M3" i="2"/>
  <c r="M30" i="1"/>
  <c r="M28" i="1"/>
  <c r="M26" i="1"/>
  <c r="M23" i="1"/>
  <c r="M22" i="1"/>
  <c r="M20" i="1"/>
  <c r="M19" i="1"/>
  <c r="M17" i="1"/>
  <c r="M16" i="1"/>
  <c r="M15" i="1"/>
  <c r="M14" i="1"/>
  <c r="J10" i="1"/>
  <c r="K10" i="1"/>
  <c r="M10" i="1"/>
  <c r="M9" i="1"/>
  <c r="M4" i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</author>
  </authors>
  <commentList>
    <comment ref="H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Progresiva:
Constante: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</author>
  </authors>
  <commentList>
    <comment ref="D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PC1:</t>
        </r>
        <r>
          <rPr>
            <sz val="9"/>
            <color indexed="81"/>
            <rFont val="Tahoma"/>
            <family val="2"/>
          </rPr>
          <t xml:space="preserve">
Especies exoticas y nativas arbustivas</t>
        </r>
      </text>
    </comment>
  </commentList>
</comments>
</file>

<file path=xl/sharedStrings.xml><?xml version="1.0" encoding="utf-8"?>
<sst xmlns="http://schemas.openxmlformats.org/spreadsheetml/2006/main" count="1287" uniqueCount="705">
  <si>
    <t>Metas</t>
  </si>
  <si>
    <t>Programa</t>
  </si>
  <si>
    <t>Proyecto</t>
  </si>
  <si>
    <t>Actividades</t>
  </si>
  <si>
    <t>Tematica</t>
  </si>
  <si>
    <t>Línea base</t>
  </si>
  <si>
    <t>Indicadores</t>
  </si>
  <si>
    <t>Unidad de medida</t>
  </si>
  <si>
    <t>Tipo de Meta</t>
  </si>
  <si>
    <t>TOTAL</t>
  </si>
  <si>
    <t>Focalización</t>
  </si>
  <si>
    <t>Observaciones</t>
  </si>
  <si>
    <r>
      <t xml:space="preserve">3.1. </t>
    </r>
    <r>
      <rPr>
        <b/>
        <sz val="7"/>
        <color theme="1"/>
        <rFont val="Calibri"/>
        <family val="2"/>
        <scheme val="minor"/>
      </rPr>
      <t>Ordenamiento Ambiental y Territorial</t>
    </r>
  </si>
  <si>
    <t>1. Planificación, Ordenamiento e Información Ambiental Territorial</t>
  </si>
  <si>
    <t>Formulación y ajuste de los POMCAS de las subzonas hidrográficas y niveles subsiguientes y Planes de Manejo de Microcuencas (PMM)</t>
  </si>
  <si>
    <t>Finalizar proceso de consulta previa de 3 Pomcas (Tapias, Camarones y Ancho) y Formulacion de 2 Pomcas (Alto Cesar y Palomino)</t>
  </si>
  <si>
    <t>Porcentaje de avance en la formulación y/o ajuste de Planes de Ordenación y Manejo de Cuencas (POMCAS) y Planes de Manejo de Microcuencas (PMM).</t>
  </si>
  <si>
    <t>Porcentajes</t>
  </si>
  <si>
    <t>Progresiva</t>
  </si>
  <si>
    <t>Seguimiento a la ejecución de los POMCAS, PMA y PMM formulados y Planes de manejo ambiental de Areas Protegidas</t>
  </si>
  <si>
    <t xml:space="preserve">Seguimiento a la ejecución de los planes de manejo </t>
  </si>
  <si>
    <t>Porcentaje de Planes de Ordenación y Manejo de Cuencas (POMCAS), Planes de Manejo de Acuíferos (PMA) y Planes de Manejo de Microcuencas (PMM) en ejecución con seguimiento.</t>
  </si>
  <si>
    <t>%</t>
  </si>
  <si>
    <t>Todos los Planes de Manejo Ambiental</t>
  </si>
  <si>
    <t>Asesoría a los municipios en la revisión y ajuste de los POT e incorporación de los determinantes ambientales</t>
  </si>
  <si>
    <t>Taller, Capacitación y Mesas de trabajo con los 15 municipios de La Guajira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</si>
  <si>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POT.</t>
  </si>
  <si>
    <t>Constante</t>
  </si>
  <si>
    <t>15 Municipios del departamento de La Guajira</t>
  </si>
  <si>
    <t>Realizar  seguimiento a los EOT, PBOT Y POT adoptados y concertados</t>
  </si>
  <si>
    <t>Municipios con EOT, PBOT Y POT adoptados y concertados</t>
  </si>
  <si>
    <t>Porcentaje de municipios con seguimiento al cumplimiento de los asuntos ambientales concertados en los POT adoptados</t>
  </si>
  <si>
    <t>Municipios Concertados y Adoptados</t>
  </si>
  <si>
    <t>Servicios de Información Geográfica y ambiental como fuente de conocimiento para la toma de decisiones.</t>
  </si>
  <si>
    <t>Elaboración y actualización de cartografía temática de proyectos y acciones como aporte al SIG de la Corporación</t>
  </si>
  <si>
    <t>Porcentaje de servicios de información emitidos por la Corporación</t>
  </si>
  <si>
    <t>SIG de La Corporación</t>
  </si>
  <si>
    <t>Acotamiento de Rondas Hídricas de las corrientes priorizadas en la jurisdicción de Corpoguajira</t>
  </si>
  <si>
    <t>Acotamiento de Ronda Hidrica de 4 Corrientes priorizadas</t>
  </si>
  <si>
    <t>Porcentaje de acotamiento de rondas hidricas de corrientes priorizadas</t>
  </si>
  <si>
    <t>Delimitación y zonificación del páramo seco Cerro Pintao y los humedales priorizados en Corpoguajira.</t>
  </si>
  <si>
    <t>Porcentaje de páramos delimitados por el MADS, con zonificación y régimen de usos adoptados por la CAR.</t>
  </si>
  <si>
    <t>Se cumplió en el plan de Acción 2016 2019</t>
  </si>
  <si>
    <t>Asesoria y Apoyo en los procesos de Planificación e implementación de las Areas Protegidas en la Corporación</t>
  </si>
  <si>
    <t>Has</t>
  </si>
  <si>
    <t>Operación, integración, actualización y administración del Sistema de Información Ambiental. (SIAC)</t>
  </si>
  <si>
    <t>Administración del Sistema y Seguimiento Mensual del cargue de la información</t>
  </si>
  <si>
    <t>Porcentaje de actualización y reporte de la información en el SIAC</t>
  </si>
  <si>
    <t>SIAC y SIG de la Corporación</t>
  </si>
  <si>
    <t>2. Gestión del Riesgo y adaptación al Cambio Climático</t>
  </si>
  <si>
    <r>
      <t xml:space="preserve">Asesoría a </t>
    </r>
    <r>
      <rPr>
        <sz val="8"/>
        <color rgb="FF000000"/>
        <rFont val="Calibri"/>
        <family val="2"/>
        <scheme val="minor"/>
      </rPr>
      <t>los entes territoriales en la inclusión de acciones de cambio climático en los instrumentos de planificación territorial.</t>
    </r>
  </si>
  <si>
    <t>Taller, Capacitación y/o Mesas de trabajo con los 15 municipios de La Guajira</t>
  </si>
  <si>
    <t>Porcentaje de entes territoriales asesorados en la incorporación, planificación y ejecución de acciones relacionadas con cambio climático en el marco de los instrumentos de planificación territorial.</t>
  </si>
  <si>
    <t>Colombia resiliente: conocimiento y prevención para la gestión del riesgo de desastres y la adaptación al cambio climático.PND 2018 2022</t>
  </si>
  <si>
    <t>Numero de iniciativas en el departamento de la Guajira en adaptación al cambio climático orientadas por la autoridad ambiental</t>
  </si>
  <si>
    <t>Número</t>
  </si>
  <si>
    <t xml:space="preserve">Constante </t>
  </si>
  <si>
    <t>Gestión de la información y el conocimiento ambiental.  PND 2018 2022</t>
  </si>
  <si>
    <t>Porcentaje de implementación del Sistema Regional de Información de Cambio Climático</t>
  </si>
  <si>
    <t xml:space="preserve">Progresiva </t>
  </si>
  <si>
    <t>Realización de capacitaciones, difusión de conocimientos en cambio climático a la comunidad en general, basado en la  estrategia de educación, formación y sensibilización a públicos.</t>
  </si>
  <si>
    <t>Talleres en difusión de conocimientos en cambio climático basado en la  estrategia de educación, formación y sensibilización a públicos.</t>
  </si>
  <si>
    <t xml:space="preserve"> Sectores comprometidos con la sostenibilidad y la mitigación del cambio climático. PND 2018 2022</t>
  </si>
  <si>
    <t>0 millones de
tCO2eq</t>
  </si>
  <si>
    <t>Realizar asistencia técnica a la Gobernación y Autoridades territoriales de la Guajira para promover la implementación del “Plan Integral de Gestión del Cambio Climático Departamento de la Guajira”.</t>
  </si>
  <si>
    <t>Asistencia técnica a Gobernación, Autoridades Territoriales y comunidad y autoridades tradicionales de la Guajira para promover la implementación "Plan Integral de Gestión del Cambio Climático Departamento de la Guajira”, realizada.</t>
  </si>
  <si>
    <t>#</t>
  </si>
  <si>
    <t>Departamento de La Guajira, Internado Indígena Aremashain, Manaure, Riohacha (El Jote, Malawainkat). Maicao (La Paz), Uribia (Flor del Paraiso)</t>
  </si>
  <si>
    <t>Sentencia T302. Consulta previa</t>
  </si>
  <si>
    <t xml:space="preserve">Socializar en territorio los instrumentos de planificación de aguas superficiales y subterráneas y adaptación al cambio climático, con el fin de que las comunidades conozcan las condiciones reales de los recursos en el territorio y las acciones que deben ser realizadas por cada entidad. </t>
  </si>
  <si>
    <t>Ejecución de acciones conjuntas en beneficio de la región, el país y las instituciones miembro del Nodo Regional de Cambio Climático Caribe e Insular, en el ámbito del cambio climático.</t>
  </si>
  <si>
    <t>Ejecución de acciones para el fortalecimiento del Nodo Regional de Cambio Climático Caribe e Insular</t>
  </si>
  <si>
    <t>Nodo Regional de Cambio Climático Caribe e Insular</t>
  </si>
  <si>
    <t>Realización de capacitaciones, difusión de conocimientos en gestión del riesgo, a CMGRD, CDGRD,sectores productivos y la comunidad en general.</t>
  </si>
  <si>
    <t>Talleres o actividades de capacitacion en gestión del riesgo, a CMGRD, CDGRD,sectores productivos y la comunidad en general.</t>
  </si>
  <si>
    <t>15 CMGRD y 1 CDGRD</t>
  </si>
  <si>
    <t>Asistencia técnica y seguimiento a los entes territoriales en la inclusión de la gestión del riesgo en los planes de ordenamiento del territorio.</t>
  </si>
  <si>
    <t>Porcentaje de entes territoriales con asistencia tecnica y seguimiento en la inclusión de la gestión del riesgo en los planes de ordenamiento del territorio.</t>
  </si>
  <si>
    <t>16 Entes territoriales del departamento de La Guajira</t>
  </si>
  <si>
    <t>Realización de estudios para el fortalecimiento de la gestión de riesgos de desastres en el departamento.</t>
  </si>
  <si>
    <t>Estudios para el fortalecimiento de la gestión de riesgos de desastres en el departamento.</t>
  </si>
  <si>
    <t>Departamento de La Guajira</t>
  </si>
  <si>
    <t>Colombia resiliente: conocimiento y prevención para la gestión del riesgo de desastres y la adaptación al cambio climático. PND 2018 2022</t>
  </si>
  <si>
    <t>Mantener operativo el Sistema de Alerta Temprana</t>
  </si>
  <si>
    <t>Porcentaje de redes y estaciones de monitoreo en operación</t>
  </si>
  <si>
    <t>3. Banco de Proyectos</t>
  </si>
  <si>
    <t xml:space="preserve">Mantener actualizada la informacion de los proyectos a traves de las diferentes plataformas </t>
  </si>
  <si>
    <t>Porcentaje de informacion de proyectos actualizados</t>
  </si>
  <si>
    <t>Oficina de Planeación</t>
  </si>
  <si>
    <t>Numero de proyectos formulados y gestionados</t>
  </si>
  <si>
    <t>Realizar el seguimiento, control y evaluación de los proyectos corporativos y de inversion encaminados a mejorar el ambiente y el desarrollo sostenible</t>
  </si>
  <si>
    <t xml:space="preserve">Porcentaje de proyectos con seguimiento y evaluación.
</t>
  </si>
  <si>
    <t>Realizar Capacitación en formulación y/o seguimiento de proyectos de inversión publica</t>
  </si>
  <si>
    <t>Funcionarios públicos, contratistas, representantes de comunidades, organizaciones y minorías étnicas capacitadas</t>
  </si>
  <si>
    <t>Porcentaje de la población objetivo satisfecha con la gestión ambiental, que evidencia mejora en el desempeño institucional por parte de la Corporación.</t>
  </si>
  <si>
    <t xml:space="preserve"> </t>
  </si>
  <si>
    <t xml:space="preserve">Agencia de Desarrollo Rural – ADR conjuntamente con la Alcaldia de Maicao y Coorpoguajira realizara una mesa técnica para presentar metodología de formulación de proyecto de agua para otros usos, con base en la oferta actual. </t>
  </si>
  <si>
    <t>Mesa técnica conjunta entre Comunidad, ADR, Alcaldìa de Maicao y Corpoguajira para presentar metodología de formulación de proyectos de agua para otros usos realizada</t>
  </si>
  <si>
    <t>Maicao</t>
  </si>
  <si>
    <t xml:space="preserve">Bahia Hondita, Ampliación DRMI Perija, Distrito Manejo de Suelos.  Gran Kayusi,  Caracoli,  BST </t>
  </si>
  <si>
    <t>Entes terrotoriales del Dpto</t>
  </si>
  <si>
    <t>SIAR</t>
  </si>
  <si>
    <t>Sectores productivos</t>
  </si>
  <si>
    <t xml:space="preserve">Tipo de Meta </t>
  </si>
  <si>
    <t>Obsevaciones</t>
  </si>
  <si>
    <t>3.2. Gestión integral del Recurso Hídrico</t>
  </si>
  <si>
    <t>4. Administración de la Oferta y Demanda del Recurso Hídrico (superficiales y subterráneas)</t>
  </si>
  <si>
    <t>Construcción de obras de infraestructura para captación y/o almacenamiento de agua a las comunidades indígenas y negras.</t>
  </si>
  <si>
    <t>Realizar el inventario de soluciones de agua implementadas por Corpoguajira, Gobernación, DPS, alcaldías municipales, Unidad de riesgo, Guajira azul y empresas privadas, durante los últimos años, detallando tipo y estado y entregarlo a otras entidades para que puedan incluirlo en sus programaciones, convocar a la comunidad Wayuu para que se realice una autodeclaración de los pozos artesanales con el fin de incluirlos en el inventario.</t>
  </si>
  <si>
    <t>Número de población de comunidades indígenas y negras beneficiadas con obras de infraestructura para captación y/o almacenamiento de agua</t>
  </si>
  <si>
    <t>Riohacha y Maicao</t>
  </si>
  <si>
    <t>Inventario de soluciones de agua elaborado</t>
  </si>
  <si>
    <t>Maicao (La Paz, San Felipe), Riohacha (Las Delicias, Malawainkat, El Jote)</t>
  </si>
  <si>
    <t xml:space="preserve">A corto plazo el Viceministerio de Agua realizará cruces de las bases de datos que manejan entre la Unidad Nacional de Gestión de Riesgo, Corpoguajira, Agencia de Desarrollo Rural, comunidades Wayuu y Viceministerio de agua, para identificar los Microacueducto y pozos ubicado dentro de las comunidades. Posterior a la identificación se hará la programación para adelantar las visitas y elaboración de los diagnósticos con el objeto de poner en funcionamiento. Este ejercicio será articulado con las entidades competentes del orden nacional y territorial.  </t>
  </si>
  <si>
    <t>Línea base construida a partir de los cruces de las bases de datos</t>
  </si>
  <si>
    <t xml:space="preserve">Riohacha (Malawainkat, El Jote), Maicao (La Paz, San Felipe), </t>
  </si>
  <si>
    <t>Formulación de los planes de manejo de acuíferos</t>
  </si>
  <si>
    <t>Corpoguajira gestionará los recursos para la elaboración del Plan Manejo Ambiental, de los acuíferos correspondientes a los Municipios de Riohacha, Maicao, Manaure y Uribía.</t>
  </si>
  <si>
    <t>Porcentaje de avance en la formulación y/o ajuste de planes de manejo de acuíferos (PMA).</t>
  </si>
  <si>
    <t>Ejecución de los planes de manejo de acuíferos</t>
  </si>
  <si>
    <t>Porcentaje de Planes de Manejo de Acuíferos (PMA) en ejecución.</t>
  </si>
  <si>
    <t xml:space="preserve">PMA de Maicao </t>
  </si>
  <si>
    <t>PMA de Río Cesar</t>
  </si>
  <si>
    <t>Formulación y adopción de los planes de ordenamiento del recurso hídrico en cuerpos de agua</t>
  </si>
  <si>
    <t>33.3</t>
  </si>
  <si>
    <t>Porcentajes de cuerpos de agua con planes de ordenamiento del recurso hídrico (PORH) adoptados.</t>
  </si>
  <si>
    <t>Reglamentación del uso de las aguas en cuerpos de agua</t>
  </si>
  <si>
    <t>Porcentaje de cuerpos de agua con reglamentación del uso de las aguas</t>
  </si>
  <si>
    <t>Cuerpos de agua con revisión de reglamentación del uso de las aguas</t>
  </si>
  <si>
    <t>Cuenca de los Ríos Ranchería, Tapias, Cesar, Jerez.</t>
  </si>
  <si>
    <t>Instrumentos de planificación socializados con la comunidad</t>
  </si>
  <si>
    <t>Riohacha (El Jote, Malawainkat). Maicao (La Paz), Uribia (Flor del Paraiso)</t>
  </si>
  <si>
    <t>Construcción de obras de control de inundaciones, de erosión, de caudales, de escorrentía, rectificación y manejo de cauces, obras de geotecnia, regulación de cauces y corrientes de agua y demás obras para el manejo de aguas.</t>
  </si>
  <si>
    <t>Líneas de cauce con obras de control de inundaciones, erosión, caudales, escorrentía, rectificación y manejo de cauces, regulación de cauces y demás obras para mitigar los  riesgos asociados a la oferta y disponibilidad de agua.</t>
  </si>
  <si>
    <t>Kms</t>
  </si>
  <si>
    <t>Cuencas de los ríos  Cañas, El Molino, Tapias, Jerez, entre otras</t>
  </si>
  <si>
    <t>Realización de Estudio Regional del Agua</t>
  </si>
  <si>
    <t>Corpoguajira debe contratar un estudio independiente para establecer si hay una relación entre las actividad minera a gran escala y la escasez de agua potable para las comunidadaes Wayuu</t>
  </si>
  <si>
    <t>Estudio independiente para establecer si hay una relación entre la actividad minera a gran escala y la escases de agua potable para las comunidadaes Wayuu</t>
  </si>
  <si>
    <t xml:space="preserve">Sentencia T302. </t>
  </si>
  <si>
    <t>Número de estudios del agua realizado.</t>
  </si>
  <si>
    <t>SZH Ríos Tapias y Tomarrazón Camarones.</t>
  </si>
  <si>
    <t>5.  Monitoreo de la calidad del recurso hídrico.</t>
  </si>
  <si>
    <t>Determinar Carga Contaminante para Cobro de Tasa Retributiva</t>
  </si>
  <si>
    <t>Número de fuentes puntuales de vertimiento de aguas residuales (domésticas y de los sectores productivos) con cobro de la tasa retributiva.</t>
  </si>
  <si>
    <t>Fortalecer la vigilancia de la calidad del recurso hídrico</t>
  </si>
  <si>
    <t>Número de fuentes abastecedoras de acueductos de centros poblados con monitoreo de calidad del agua para generar el índice de calidad. (ICA)</t>
  </si>
  <si>
    <t xml:space="preserve">Número de corrientes o tramos de las mismas con objetivos de calidad monitoreados </t>
  </si>
  <si>
    <t>Sentencia provincial y Arroyo Bruno</t>
  </si>
  <si>
    <t>Número de estaciones de muestreo de calidad de aguas marinas y costeras con monitoreo de la calidad del agua. ICAM</t>
  </si>
  <si>
    <t>T 606/2015</t>
  </si>
  <si>
    <t>Número de pozos de agua subterránea de la red regional con monitoreo de calidad</t>
  </si>
  <si>
    <t>Gestión transversal. PND 2018 2022</t>
  </si>
  <si>
    <t>Porcentaje de estaciones de monitoreo de aguas marinas con categorías aceptable y óptima</t>
  </si>
  <si>
    <t>Realizar un plan de monitoreo del estado de la calidad y cantidad del agua superficial y subterránea en las comunidades wayuu del Municipio de Maicao</t>
  </si>
  <si>
    <t>Plan de monitoreo permanente del estado de la calidad y cantidad del agua superficial y subterránea en las comunidades wayuu ejecutado con la finalidad de tomar las medidas a que haya lugar.</t>
  </si>
  <si>
    <t>Municipio de Maicao (La Paz, San Felipe). Riohacha. (MALAWAINKAT y Las Delicias), Uribia, (La Sabana, Flor del Paraiso) Mnaure (Casco Urbano Internado Indígena Aremashiain)</t>
  </si>
  <si>
    <t>Sectores comprometidos con la sostenibilidad y la mitigación del cambio climático. PND 2018 2022</t>
  </si>
  <si>
    <t>Monitoreo de Vertimientos Líquidos</t>
  </si>
  <si>
    <t>Número de vertimientos puntuales al recurso hídrico con monitoreo en términos de DBO y SST</t>
  </si>
  <si>
    <t>Generar reportes confiables de calidad del recurso hídrico y las cargas contaminantes vertidas en La Guajira</t>
  </si>
  <si>
    <t>Calibración equipos de medición oportunamente para aseguramiento de la trazabilidad de las mediciones</t>
  </si>
  <si>
    <t>Número de parámetros acreditados en el laboratorio Ambiental ante el IDEAM</t>
  </si>
  <si>
    <t>Manejar adecuadamente residuos químicos y similares (RESPEL)</t>
  </si>
  <si>
    <t>Resultados satisfactorios en pruebas de desempeño del IDEAM para la sostenibilidad de los parámetros acreditados en el laboratorio ambiental de CORPOGUAJIRA</t>
  </si>
  <si>
    <t>Reinducción del personal responsable del laboratorio para el adecuado seguimiento y monitoreo de calidad de del recurso hídrico</t>
  </si>
  <si>
    <t>3.3. Bosques, Biodiversidad y Servicios Ecosistémicos.</t>
  </si>
  <si>
    <t>6. Ecosistemas estratégicos continentales.</t>
  </si>
  <si>
    <t>Ejecución de Planes de Ordenación y Manejo de Cuencas (POMCAS) y Planes de Manejo de Microcuencas (PMM)</t>
  </si>
  <si>
    <t>Porcentaje de Planes de Ordenación y Manejo de Cuencas (POMCAS) y Planes de Manejo de Microcuencas (PMM) en ejecución.</t>
  </si>
  <si>
    <t>POMCAS   de   la   cuencas   de   los   Ríos Ranchería, Tapias, Tomarrazón -Camarones y Carraipía</t>
  </si>
  <si>
    <t>Realización de estudio biofísico y socioeconómico para la declaratoria de áreas protegidas e inscripción en el RUNAP</t>
  </si>
  <si>
    <t>Porcentaje de la superficie de áreas protegidas regionales declaradas, homologadas o recategorizadas, inscritas en el RUNAP</t>
  </si>
  <si>
    <t>DMI Bosque seco-Dibulla, DMI Caracolí, Ampliación DMI Serranía de Perijá, Distrito de conservación de suelos, Bahía Honda y Bahía Hondita, DMI Gran Kayushi.</t>
  </si>
  <si>
    <t>Ejecución de planes de manejo en áreas protegidas.</t>
  </si>
  <si>
    <t>Porcentaje de áreas protegidas con planes de manejo en ejecución</t>
  </si>
  <si>
    <t>PNR Cerro Pintao, DMI Serranía de Perijá, RFP Montes de Oca, DMI Bañaderos, RFP Cañaverales, DMI Cuenca Baja del río Ranchería</t>
  </si>
  <si>
    <t>Consolidar el Sinap</t>
  </si>
  <si>
    <t>Biodiversidad y riqueza natural: activos estratégicos de la Nación. PND 2018 2022</t>
  </si>
  <si>
    <t>Porcentaje de ecosistemas o unidades de análisis ecosistémicas no representados o subrepresentados incluidos en el SINAP en el cuatrienio</t>
  </si>
  <si>
    <t>Intervenciones integrales en áreas ambientales estratégicas</t>
  </si>
  <si>
    <t>Porcentaje de mejora en el índice de efectividad de manejo de las áreas
protegidas públicas</t>
  </si>
  <si>
    <t>Cerro Pintao
DMI Serranía de Perijá</t>
  </si>
  <si>
    <t>Suscribir alianzas para la gestión de las áreas protegidas a nivel regional (SIRAP Caribe)</t>
  </si>
  <si>
    <t>Convenios Interadministrativos suscritos</t>
  </si>
  <si>
    <t>Todo el departamento</t>
  </si>
  <si>
    <t xml:space="preserve">Participación en la Formulación del POMIUAC en el marco de la Unidad Ambiental Costera correspondiente a su jurisdicción </t>
  </si>
  <si>
    <t>Planificación y ordenamiento de UAC</t>
  </si>
  <si>
    <t>Implementación de acciones en manejo integrado de zonas costeras.</t>
  </si>
  <si>
    <t>POMIUAC de la Alta Guajira y VNSNSM. Formulados pendiente de adopción por conulta previa</t>
  </si>
  <si>
    <t>Diagnóstico y Zonificación de los Manglares.</t>
  </si>
  <si>
    <t>Porcentaje de hectáreas de manglar caracterizadas y diagnosticadas</t>
  </si>
  <si>
    <t>Zonas de Manglar del Dpto.</t>
  </si>
  <si>
    <t>Caracterización y diagnóstico de manglares basada la resolución 1263 de 2018 de Minambiente y se excluyen los manglares de las áreas del Sistema de PNN y de las áreas protegidas regionales.</t>
  </si>
  <si>
    <t>Declaratoria e inscripción en el RUNAP del DRMI de Bahía Honda y Bahía Hondita, formulación y adopción del Plan de Manejo</t>
  </si>
  <si>
    <t>Porcentaje de la superficie de áreas protegidas regionales declaradas, inscritas en el RUNAP y con Plan de Manejo formulado y adoptado</t>
  </si>
  <si>
    <t>Bahía Honda y Bahía Hondita (Uribia). DRMI Gran Kayushi Matúa (Dibulla)</t>
  </si>
  <si>
    <t>Rehabilitación de manglares</t>
  </si>
  <si>
    <t>Manejo de ecosistemas marinos y costeros.</t>
  </si>
  <si>
    <t>Gestión ambiental en las zonas costeras</t>
  </si>
  <si>
    <t xml:space="preserve">Porcentaje de hectáreas de pastos marinos zonificadas </t>
  </si>
  <si>
    <t>Pastos marinos de la jurisdicción</t>
  </si>
  <si>
    <t>El ajuste de la zonificación de pastos marinos se hará con base en la resolución 2724 de 2017 de MADS.</t>
  </si>
  <si>
    <t>Zonificación de ecosistemas de playa</t>
  </si>
  <si>
    <t>Riohacha y Manaure.</t>
  </si>
  <si>
    <t>Requerimientos de mesas técnicas para la formulación del PAI,  en el caso de Riohacha,  decreto distrital de zonificación turística de playa (2018).</t>
  </si>
  <si>
    <t>Desarrollo de medidas de adaptación de ecosistemas para la protección costera en un clima cambiante</t>
  </si>
  <si>
    <t>Porcentaje de medidas de adaptación costera en desarrollo</t>
  </si>
  <si>
    <t>Zona costera</t>
  </si>
  <si>
    <t>Articulación junto con los entes territoriales en el manejo integrado de zonas costeras</t>
  </si>
  <si>
    <t>Educación y participación en MIZC</t>
  </si>
  <si>
    <t>Jornadas participativas de divulgación para los POMIUAC de la Alta Guajira y de la Vertiente Norte de la Sierra Nevada de Santa Marta – Sector La Guajira.</t>
  </si>
  <si>
    <t>a. Monitoreo de la calidad ambiental en las zonas marinas y costeras</t>
  </si>
  <si>
    <t>Gestión de Información en MIZC</t>
  </si>
  <si>
    <t>b. Fortalecimiento de los sistemas de información regional ambiental en el ámbito marino-costero</t>
  </si>
  <si>
    <t>c. Monitoreo de ecosistemas y recursos acuáticos marinos y costeros</t>
  </si>
  <si>
    <t>Construcción de obras de protección en la línea de costa como medida de mitigación contra la erosión costera</t>
  </si>
  <si>
    <t>Kilómetros lineales de costa intervenidos con medidas de mitigación contra la erosión costera</t>
  </si>
  <si>
    <t>Municipios costeros de La Guajira</t>
  </si>
  <si>
    <t>Ejecución de acciones de Programas de Conservación y/o Planes de Acción de especies amenazadas de fauna marino-costeras y de recursos hidrobiológicos</t>
  </si>
  <si>
    <t>Porcentaje de Especies amenazadas con medidas de conservación y manejo en ejecución</t>
  </si>
  <si>
    <t>Ejecución de acciones del Plan de Manejo de la especie invasora Pez León,  y de Medidas de Manejo del Camarón jumbo</t>
  </si>
  <si>
    <t>Porcentaje de Especies invasoras con medidas de prevención, control y manejo en ejecución</t>
  </si>
  <si>
    <t xml:space="preserve">Pez león y camarón jumbo </t>
  </si>
  <si>
    <t>Gestión integral de mares. PND 2018 2022</t>
  </si>
  <si>
    <t>Iniciativas de carbono azul para el uso sostenible de los manglares en implementación</t>
  </si>
  <si>
    <t>Bahía Hondita (Uribia)</t>
  </si>
  <si>
    <t>Fortalecimiento del desempeño ambiental de los sectores productivos. PND 2018 2022</t>
  </si>
  <si>
    <t>Acuerdos para el aprovechamiento local de plásticos y otros materiales reciclables en municipios costeros (continental e insular) en implementación</t>
  </si>
  <si>
    <t>Uribia, Manaure y Riohacha</t>
  </si>
  <si>
    <t>8. Protección y conservación de la biodiversidad</t>
  </si>
  <si>
    <t>Ejecución de planes de manejo de especies amenazadas de fauna marino-costeras, fauna silvestre, recursos forestal y de recursos hidrobiológicos.</t>
  </si>
  <si>
    <t xml:space="preserve">29 especies (24 fauna y flora continental: 6 especies/año continental. 
5 marino costero: año 1 (2), 2 (1), 3 (1) y 4 (1). </t>
  </si>
  <si>
    <t xml:space="preserve">Ejecución de planes de manejo de especies invasoras de recursos hidrobiológicos. </t>
  </si>
  <si>
    <t xml:space="preserve">2 especies (abejas y caracol africano)
5 marino costero: año 2 (1), 3 (1) y 4 (2). </t>
  </si>
  <si>
    <r>
      <t>Ajuste y a</t>
    </r>
    <r>
      <rPr>
        <sz val="8"/>
        <color rgb="FF000000"/>
        <rFont val="Arial"/>
        <family val="2"/>
      </rPr>
      <t xml:space="preserve">dopción del Plan General de Ordenación Forestal </t>
    </r>
  </si>
  <si>
    <t xml:space="preserve">Porcentaje de avance en la formulación del Plan General de Ordenación Forestal </t>
  </si>
  <si>
    <t>Areas de bosque natural aprobadas en el año 2015 (43.480 has)</t>
  </si>
  <si>
    <t>Implementación del Plan General de Ordenación Forestal adoptado.</t>
  </si>
  <si>
    <t>Porcentaje de avance de ejecución del Plan General de Ordenación Forestal adoptado.</t>
  </si>
  <si>
    <t>Biodiversidad y riqueza natural: activos estratégicos de la Nación. PND 2018 2022. Estudio de monitoreo y seguimiento sobre cambio de cobertura. 
SAT para protección de los bosques. Diagnóstico de Áreas perturbadas y/o intervenidas de Bosque Seco.  -un documento diagnostico con su respectiva cartografía.</t>
  </si>
  <si>
    <t>Reducir la tendencia de crecimiento de la deforestación proyectada por el IDEAM</t>
  </si>
  <si>
    <t>60 Has. 10% de 601
Sentencia T606 de 2015. Act. 3A3, 3A7 y 3A8</t>
  </si>
  <si>
    <t xml:space="preserve">Realizar monitoreo de la biodiversidad en la jurisdicción </t>
  </si>
  <si>
    <t xml:space="preserve">Realizar talleres de sensibilización sobre la conservación del bosque seco </t>
  </si>
  <si>
    <t>Capacitación en restauración Ecológica de áreas de bosque seco con especies forestales amenazadas en la cuenca del rio Palomino. Treinta y seis talleres de capacitación.
Capacitación e identificación, recolección, manejo y propagación de especies forestales del Bosque Seco.
-5 talleres de capacitación.</t>
  </si>
  <si>
    <t>Dibulla</t>
  </si>
  <si>
    <t>Sentencia T606 de 2015.Actividad 3A1 y 3A2</t>
  </si>
  <si>
    <t>Porcentaje de áreas de ecosistemas en restauración, rehabilitación y reforestación</t>
  </si>
  <si>
    <t xml:space="preserve">2962 hectáreas 
Sentencia T 606 de 2015. Act. 3A4
</t>
  </si>
  <si>
    <t>Conservación de la biodiversidad y sus servicios ecosistémicos. PND 2018 2022</t>
  </si>
  <si>
    <t>Áreas afectadas por el desarrollo de actividades ilegales en proceso de restauración</t>
  </si>
  <si>
    <t>has</t>
  </si>
  <si>
    <t>Actividades relacionadas con quemas (incendios forestales)</t>
  </si>
  <si>
    <t>Familias campesinas beneficiadas por actividades agroambientales con acuerdos de conservación de bosques</t>
  </si>
  <si>
    <t>Realizar  acciones de restauración de suelos degradados</t>
  </si>
  <si>
    <t>Indicador mínimo de gestión</t>
  </si>
  <si>
    <t>Porcentaje de suelos degradados en recuperación o rehabilitación.</t>
  </si>
  <si>
    <t>150 hectáreas (50 has/año)</t>
  </si>
  <si>
    <t>Áreas bajo sistemas sostenibles de conservación (restauración*, sistemas agroforestales, manejo forestal sostenible)</t>
  </si>
  <si>
    <t>Ha</t>
  </si>
  <si>
    <t>Rendir informes sobre las areas bajo esquema  de producción sostenible (restauración, conservación, sistemas silvopastoriles, sistemas agroforestales, psicultura y/o reconversión productiva) generando un valor</t>
  </si>
  <si>
    <t># de informes de hectareas bajo esquema de producción sostenible</t>
  </si>
  <si>
    <t>Formulación  del proyecto "Cuantificación los servicios de regulación en almacenamiento de carbono, generación de microclima y ciclaje de nutrientes en sistemas agroforestales del departamento"</t>
  </si>
  <si>
    <t>9. Negocios verdes y sostenibles.</t>
  </si>
  <si>
    <t>Implementación del programa regional de negocios verdes por la autoridad ambiental</t>
  </si>
  <si>
    <t>Todo el Dpto. Ademas Riohacha (Malawainkat, El Jote) Maicao (San Felipe, La Paz)</t>
  </si>
  <si>
    <t>Implementación de estrategias de marketing territorial para el apoyo a los negocios verdes</t>
  </si>
  <si>
    <t>Acompañamiento de emprendimientos verdes con las ventanillas de Negocios Verdes de Corpoguajira para la comunidad Wayuu</t>
  </si>
  <si>
    <t>Conformación de ventanillas/Nodo de negocios verdes o realización de alianzas o acuerdos con otras instituciones para su implementación.</t>
  </si>
  <si>
    <t>Biodiversidad y riqueza natural: activos estratégicos de la Nación.. PND 2018 2022</t>
  </si>
  <si>
    <t>Áreas bajo esquemas de Pagos por Servicios Ambientales (PSA) e incentivos a la conservación</t>
  </si>
  <si>
    <t>Con apoyo de la estrategia BanCO2</t>
  </si>
  <si>
    <t>Negocios verdes
verificados</t>
  </si>
  <si>
    <t>Fortalecimiento a unidades productivas a través de PSA o incentivos a la conservación</t>
  </si>
  <si>
    <t>Porcentaje de negocios verdes asistidos técnicamente</t>
  </si>
  <si>
    <t>Acuerdos de cero deforestación para las cadenas productivas del sector agropecuario en implementación</t>
  </si>
  <si>
    <t>Temáticas</t>
  </si>
  <si>
    <t>Incorporación de la Biodiversidad y sus Servicios Ecosistémicos para el desarrollo urbano sostenible</t>
  </si>
  <si>
    <t>Todo el Departamento</t>
  </si>
  <si>
    <t>Formulación e implementación de acuerdos locales con actores sociales para la conservación de la biodiversidad de ecosistemas, hábitats o entornos naturales urbanos representados como un sistema socioecológico</t>
  </si>
  <si>
    <t>Número de acuerdos locales formulados y/o implementados con actores sociales de los ecosistemas urbanos</t>
  </si>
  <si>
    <t>Biodiversidad y servicios ecosistémicos, PND (2018-2022)</t>
  </si>
  <si>
    <t>Asistencia técnica a municipios para la formulación de estrategias para el incremento de la superficie de área verde por habitante</t>
  </si>
  <si>
    <t>Número de asistencia técnica para incrementar la superficie de área verde por habitante en zonas urbanas</t>
  </si>
  <si>
    <t xml:space="preserve">Número </t>
  </si>
  <si>
    <t xml:space="preserve">Riohacha, Maicao,  Dibulla, Manaure, El Molino, San Juan del Cesar   </t>
  </si>
  <si>
    <t>Política de Gestión Ambiental Urbana - ICAU, PND (2018-2022)</t>
  </si>
  <si>
    <t>Mejorar la  cultura en la generación y reporte de información ambiental urbana por parte de los municipios para evaluar la sostenibilidad ambiental del área urbana.</t>
  </si>
  <si>
    <t>Número de municipios asesorados para la identificación, compilación y análisis de los Índices de Calidad Ambiental Urbana ICAU que sean de  competencia de la Corporación</t>
  </si>
  <si>
    <t>Asistencia técnica a municipios  para adelantar el proceso de identificación de la estructura ecológica urbana.</t>
  </si>
  <si>
    <t>Dibulla, Manaure, Uribia, Albania, Hatonuevo, Barrancas, Fonseca, Distracción, San Juan del Cesar, El Molino, Villanueva, Urumita y La Jagua del Pilar</t>
  </si>
  <si>
    <t>Política de Gestión Ambiental Urbana - EEU, PND (2018-2022)</t>
  </si>
  <si>
    <t>Gestión de Residuos Sólidos, Promoción del reciclaje y aprovechamiento de residuos orgánicos e inorgánicos enfocado al programa de economía circular</t>
  </si>
  <si>
    <t>Fomento del aprovechamiento, reciclaje y tratamiento  de residuos sólidos en los sectores residencial, institucional y comercial de bienes y servicios.</t>
  </si>
  <si>
    <t>Riohacha, Maicao, El Molino, La Jagua del Pilar, Uribia, Dibulla, Albania</t>
  </si>
  <si>
    <t>Estrategia Nacional de Economía circular</t>
  </si>
  <si>
    <t>Asistencia técnica para la implementación de proyectos para el aprovechamiento de residuos orgánicos.</t>
  </si>
  <si>
    <t>Número de asistencia técnica de proyectos desarrollados para el aprovechamiento de residuos orgánicos.</t>
  </si>
  <si>
    <t>Hacer más efectivo  el control a las infracciones realizadas por manejo inadecuado de residuos sólidos en el espacio público.</t>
  </si>
  <si>
    <t>Entes territoriales con acompañamiento técnico  para la implementación del comparendo ambiental</t>
  </si>
  <si>
    <t>Artículo 3° Ley 1466/2011</t>
  </si>
  <si>
    <t>Mejorar la calidad del aire, del agua y del suelo para la prevención de los impactos en la salud pública y la reducción de las desigualdades relacionadas con el acceso a recursos</t>
  </si>
  <si>
    <t>Mejoramiento de la calidad de agua en corrientes superficiales urbanas</t>
  </si>
  <si>
    <t>Número de campañas de limpieza y descontaminación de fuentes hidricas</t>
  </si>
  <si>
    <t>Riohacha, Hatonuevo, Dibulla, Distracción, Fonseca, Villanueva</t>
  </si>
  <si>
    <t>ICAU, PND</t>
  </si>
  <si>
    <t>Red de Vigías Rurales (RVR) conformadas y capacitadas para la prevención de incendios forestales y ahorro y uso eficiente del agua</t>
  </si>
  <si>
    <t>Fomento de la economía circular en sectores para la producción y consumo sostenible</t>
  </si>
  <si>
    <t>Política  Nacional para la Gestión Integral de RAEE, Sentencia T606 /2015</t>
  </si>
  <si>
    <t>Elaboración de guías de manejo ambiental en la minería de subsistencia y asesoría para su implementación.</t>
  </si>
  <si>
    <t xml:space="preserve">Guía de manejo ambiental en la minería de subsistencia elaborada y socializada. </t>
  </si>
  <si>
    <t>4.5. Educación Ambiental</t>
  </si>
  <si>
    <t>Universalización y resignificación de los PRAE y los PRAU</t>
  </si>
  <si>
    <t>Ejecución de acciones en Educación Ambiental</t>
  </si>
  <si>
    <t>Formación de Formadores en educación ambiental,</t>
  </si>
  <si>
    <t xml:space="preserve">Fortalecer procesos de promotoría ambiental, orientando  y articulando la conformación y ratificación de grupos de voluntariados (Red Jóvenes de Ambiente) en acciones de educación ambiental y participación ciudadana </t>
  </si>
  <si>
    <t xml:space="preserve">Responsable </t>
  </si>
  <si>
    <t xml:space="preserve">3.7 Modernizacion y fortalecimiento institucional </t>
  </si>
  <si>
    <t xml:space="preserve">Gestion del Talento Humano </t>
  </si>
  <si>
    <t xml:space="preserve">Secreteria General </t>
  </si>
  <si>
    <t xml:space="preserve">Porcentaje de cumplmiento del plan de austeridad del gasto publico </t>
  </si>
  <si>
    <t>Porcentaje de recursos recaudados con referencia a recursos facturados por concepto de tasa de uso de agua.</t>
  </si>
  <si>
    <t>Porcentaje de recursos recaudados con referencia a recursos facturados por concepto de tasa retributiva.</t>
  </si>
  <si>
    <t>Participación del presupuesto de Inversión en el total del Presupuesto</t>
  </si>
  <si>
    <t xml:space="preserve">Porcentaje de recaudo de recursos propios </t>
  </si>
  <si>
    <t>Porcentaje de ejecución presupuestal de ingresos</t>
  </si>
  <si>
    <t>Porcentaje de ejecución total del presupuesto de inversión.</t>
  </si>
  <si>
    <t xml:space="preserve">Porcentaje de ejecución total del presupuesto de gastos </t>
  </si>
  <si>
    <t xml:space="preserve">Cumplimiento del Plan Anual de Adquisiciones </t>
  </si>
  <si>
    <t>Gestión con valores para resultados</t>
  </si>
  <si>
    <t xml:space="preserve">Porcentaje de cumplimiento de los programas del Plan de Acción </t>
  </si>
  <si>
    <t>Asesor de direccion</t>
  </si>
  <si>
    <t xml:space="preserve">Seguimiento al cumplimiento de las actividades contenidas en el Plan de Anticorrupción y Atención al Ciudadano. </t>
  </si>
  <si>
    <t>Jefe Oficina de Control Interno</t>
  </si>
  <si>
    <t>Ley 1474 de 2012</t>
  </si>
  <si>
    <t xml:space="preserve">Estado de Implementación de los Instrumentos archivísticos y de gestión Documental </t>
  </si>
  <si>
    <t>Evaluación de Resultados</t>
  </si>
  <si>
    <t>Nivel de cumplimiento del plan de mejoramiento de la Contraloría General de la República.</t>
  </si>
  <si>
    <t>Res. Organica 7350 de 2013</t>
  </si>
  <si>
    <t>Medio</t>
  </si>
  <si>
    <t>Nivel de calificación del riesgo de la entidad según la Contraloría General de La República.</t>
  </si>
  <si>
    <t xml:space="preserve">El reporte está supedidato  al resultado del informe de auditoria liberado por la CGR </t>
  </si>
  <si>
    <t xml:space="preserve">Fenecimiento de cuenta </t>
  </si>
  <si>
    <t>Pronunciamiento CGR</t>
  </si>
  <si>
    <t>Cumplimiento del Programa de Auditorías internas</t>
  </si>
  <si>
    <t>Ley 87 de 1993</t>
  </si>
  <si>
    <t xml:space="preserve">Calificación del Sistema de Control Interno (MECI) por DAFP a través  del Formulario Unico Reporte de Avance de la Gestion - FURAG- Medición de la Gestión y Desempeño Institucional . </t>
  </si>
  <si>
    <t xml:space="preserve">Ley 87 de 1993, Decrt 1499 de 2017 </t>
  </si>
  <si>
    <t>Información y Comunicación</t>
  </si>
  <si>
    <t xml:space="preserve">Cumplimiento del plan de Comunicaciones Institucional </t>
  </si>
  <si>
    <t xml:space="preserve">Asesora de Comunicaciones  </t>
  </si>
  <si>
    <t>Incremento de la evaluacion ITA</t>
  </si>
  <si>
    <t>Asesora de direccion</t>
  </si>
  <si>
    <t>Plan Institucional de Archivos de la Entidad ­PINAR</t>
  </si>
  <si>
    <t xml:space="preserve">Publicación en la página web de Información Institucional </t>
  </si>
  <si>
    <t>Atención Oportuna de las PQRSD</t>
  </si>
  <si>
    <t xml:space="preserve">Asesora de Comunicaciones </t>
  </si>
  <si>
    <t>Cumplimiento de la Política de Servicio al ciudadano (indice de satisfacción al cliente)</t>
  </si>
  <si>
    <t>Oficina Juridica</t>
  </si>
  <si>
    <t>Porcentaje de cartera de jurisdicción coactiva recuperada</t>
  </si>
  <si>
    <t>Cumplimiento de deberes en publicidad en Colombia Compra Eficiente CCE</t>
  </si>
  <si>
    <t>Cumplimiento del Plan Institucional de Gestión Ambiental.</t>
  </si>
  <si>
    <t>Secreteria General 
Profesional Especializado Almacén</t>
  </si>
  <si>
    <t>Temática</t>
  </si>
  <si>
    <t>3.6.Autoridad Ambiental</t>
  </si>
  <si>
    <t>Realizar la Evaluación , el Control y el Monitoreo ambiental de los recursos naturales en el departamento de La Guajira</t>
  </si>
  <si>
    <t>Realizar evaluación de solicitudes de autorizaciones, permisos y licencias ambientales presentadas ante Corpoguajira, dentro de los términos de ley</t>
  </si>
  <si>
    <t>Porcentaje de solicitudes de Autorizaciones ambientales evaluadas</t>
  </si>
  <si>
    <t>Personas Naturales, Jurídicas, municipios que se soliciten un permiso ambiental</t>
  </si>
  <si>
    <t>Sentencia Unificada 698 DE 2017. Arroyo Bruno</t>
  </si>
  <si>
    <t>Atender de manera oportuna la PQRSD interpuestas</t>
  </si>
  <si>
    <t>Porcentaje de las solicitudes de PQRSD  competencia de la CAR resueltas</t>
  </si>
  <si>
    <t>Comunidad en general</t>
  </si>
  <si>
    <t>PQRSD Ambientales</t>
  </si>
  <si>
    <t>Realizar operativos interinstitucionales en contra del tráfico ilegal de flora y fauna</t>
  </si>
  <si>
    <t>Número de operativos de control al tráfico ilegal de flora y fauna realizados</t>
  </si>
  <si>
    <t>Cumplimiento Pacto de acción Popular</t>
  </si>
  <si>
    <t>Consolidar la gobernanza forestal en el departamento de  La Guajira durante el periodo  2020-2023</t>
  </si>
  <si>
    <t>MADS, minorías étnicas, campesinos, organizaciones de base, ONG y  empresas forestales</t>
  </si>
  <si>
    <t>Mantener actualizada y cartografiada la información de aprovechamiento forestal en el departamento de La Guajira, a nivel nacional</t>
  </si>
  <si>
    <t>Información Actualizada de Bases de Datos Nacionales (VITAL y SNIF)</t>
  </si>
  <si>
    <t>MADS</t>
  </si>
  <si>
    <t>Ejercer gobernanza territorial a través de Puestos  interinstitucionales  de control y vigilancia forestal</t>
  </si>
  <si>
    <t>Fortalecer la implementación del Pacto Intersectorial por la madera legal en el departamento de La Guajira</t>
  </si>
  <si>
    <t>Empresas forestales identificadas en el departamento de La Guajira cumpliendo con la Resolución 1971 de 2019</t>
  </si>
  <si>
    <t>Empresas forestales</t>
  </si>
  <si>
    <t>Realizar seguimiento Ambiental a licencias, permisos y autorizaciones  otorgadas por Corpoguajira</t>
  </si>
  <si>
    <t>Realizar seguimiento ambiental a Programas de Uso Eficiente y Ahorro de Agua vigentes.</t>
  </si>
  <si>
    <t>Porcentaje de Programas de Uso Eficiente y Ahorro del Agua (PUEAA) con seguimiento</t>
  </si>
  <si>
    <t>Personas Naturales y  Jurídicas que tenga PUEAA aprobado</t>
  </si>
  <si>
    <t>Realizar seguimiento ambiental a Planes de Saneamiento y Manejo de Vertimientos Vigentes.</t>
  </si>
  <si>
    <t>Porcentaje de Planes de Saneamiento y Manejo de Vertimientos (PSMV) con seguimiento</t>
  </si>
  <si>
    <t>Municipios y empresas de servicios publicos</t>
  </si>
  <si>
    <t>Realizar seguimiento ambiental a Planes de Gestión Integral de Residuos Sólidos Urbanos de los 15 municipios del departamento de La Guajira</t>
  </si>
  <si>
    <t>Porcentaje de Planes de Gestión Integral de Residuos Sólidos (PGIRS) con seguimiento a metas de aprovechamiento</t>
  </si>
  <si>
    <t>Municipios y empresas de servicios públicos</t>
  </si>
  <si>
    <t>FALLO DE TUTELA RAD: 44-001-23-33-001-2017-00023-00</t>
  </si>
  <si>
    <t xml:space="preserve">Realizar seguimiento ambiental a las autorizaciones otorgadas priorizadas </t>
  </si>
  <si>
    <t>Porcentaje de autorizaciones ambientales con seguimiento</t>
  </si>
  <si>
    <t>Personas Naturales, Jurídicas entes territoriales  que se les otorgue permisos ambientales</t>
  </si>
  <si>
    <t xml:space="preserve"> * FALLO DE TUTELA RAD: 440001-22-14-001-2016-00020-01</t>
  </si>
  <si>
    <t>Trámite de Licencias, Permisos y Autorizaciones ambientales</t>
  </si>
  <si>
    <t>Fortalecimiento de la gestión y dirección del Sector Ambiente y Desarrollo Sostenible. PND 2028 2022</t>
  </si>
  <si>
    <t>Tiempo promedio de trámite para la resolución de autorizaciones ambientales otorgadas por la Corporación.</t>
  </si>
  <si>
    <t>Días</t>
  </si>
  <si>
    <t>Autorizaciones Ambientales</t>
  </si>
  <si>
    <t>Porcentaje de las solicitudes de licencias ambientales competencia de la CAR resueltas dentro de los tiempos establecidos en la normatividad vigente</t>
  </si>
  <si>
    <t>Personas Naturales, Jurídicas, entes territoriales con  solicitus de autorizaciones ambientales en Corpoguajira</t>
  </si>
  <si>
    <t>FALLO DE TUTELA RAD: 44001-22-14-001-2016-00055-00</t>
  </si>
  <si>
    <t>Tramitar los Procesos Sancionatorios</t>
  </si>
  <si>
    <t>Porcentaje de Procesos Sancionatorios Resueltos</t>
  </si>
  <si>
    <t>Personas Naturales, Jurídicas, entes territoriales con  apertura de proceso sancionatorio ambiental</t>
  </si>
  <si>
    <t>Fortalecimiento del sistema de vigilancia de la calidad del aire mediante el control y monitoreo de emisiones de fuentes móviles</t>
  </si>
  <si>
    <t># de campañas de monitoreo de fuentes móviles</t>
  </si>
  <si>
    <t xml:space="preserve">Monitoreo de la calidad del aire </t>
  </si>
  <si>
    <t>Porcentaje de estaciones de monitoreo de PM10 que cumplen con la norma anual de PM10</t>
  </si>
  <si>
    <t xml:space="preserve">Fonseca, Barrancas, Hatonuevo, Albania, Uribia y Dibulla </t>
  </si>
  <si>
    <t>Monitorear la calidad del aire   del aire en centros poblados mayores de 50000 habitantes, y corredores industriales determinado en redes de monitoreo con equipos PM 10 y PM2.5</t>
  </si>
  <si>
    <t>Porcentaje de estaciones de monitoreo de PM10 con promedio anual ≤ 30 μg/m3</t>
  </si>
  <si>
    <t>T 614 de 2019, Provincial</t>
  </si>
  <si>
    <t>Redes y estaciones de monitoreo de Calidad del Aire en operación</t>
  </si>
  <si>
    <t>Porcentaje de estaciones de monitoreo de PM2.5 que cumplen con la norma anual de PM2.5</t>
  </si>
  <si>
    <t xml:space="preserve">Barrancas, Uribia y Dibulla </t>
  </si>
  <si>
    <t>Porcentaje de estaciones de monitoreo de calidad del aire con representatividad temporal ≥ 75%</t>
  </si>
  <si>
    <t># de estaciones de calidad del aire reportadas en el SISAIRE</t>
  </si>
  <si>
    <t>Fonseca, Barrancas, Hatonuevo, Albania,</t>
  </si>
  <si>
    <t>Población objetivo satisfecha con la gestión ambiental, que evidencia mejora en el desempeño institucional por parte de la Corporación.</t>
  </si>
  <si>
    <t>3.4. Gestión Ambiental Sectorial y Urbana</t>
  </si>
  <si>
    <t>10. Gestión Ambiental Urbana</t>
  </si>
  <si>
    <t>11- Gestión Ambiental Sectorial</t>
  </si>
  <si>
    <t>Formular el Plan Departamental de Negocios verdes</t>
  </si>
  <si>
    <t>Apoyar en la formulación y gestión de los proyectos  ambientales para las diferentes fuentes de financiacion  y Cooperación internacional.</t>
  </si>
  <si>
    <t>12. Cultura Ambiental</t>
  </si>
  <si>
    <t>100 Has, Baja, Media y Alta Guajira</t>
  </si>
  <si>
    <t>Tortugas marinas y caimanes (con el FCA), flamencos (Con el Contrato 0082 de 2018 actualmente suspendido), mamíferos marinos y tiburones con recursos de Corpoguajira y recurso hidrobiológico con apoyo MIMAC</t>
  </si>
  <si>
    <t>Recursos Corpoguajira. Para las acciones de camarón jumbo se aplicara la resolución de Minambiente 0207 de 2010.</t>
  </si>
  <si>
    <t>11. pH, Temperatura, Conductividad, Oxígeno disuelto, Caudal, Alcalinidad total, Dureza total, Sólidos suspendidos, Sólidos totales, Demanda bioquímica de oxígeno, PM10</t>
  </si>
  <si>
    <t>Proyectos para zonificación ambiental de playas en ejecución</t>
  </si>
  <si>
    <t xml:space="preserve"> * SENTENCIA STC 9813 DE 2016. T 302/2017</t>
  </si>
  <si>
    <t>Jornadas de arborización  urbana y periurbano con especies endémicas y mediante la educación y participación ciudadana para su mantenimiento en el espacio público</t>
  </si>
  <si>
    <t>Arreglo y Fortalecimiento institucionales para la formulación e   institucionalización de los PRAE</t>
  </si>
  <si>
    <t>Identificación y verificación de nuevos negocios verdes</t>
  </si>
  <si>
    <t>Cuenca de los Ríos Cesar, Tapias.</t>
  </si>
  <si>
    <t>Cuencas de los Ríos Cañas, tapias, Maluisa, Jerez.</t>
  </si>
  <si>
    <t>Ejecución de los planes de ordenamiento del recurso hídrico.</t>
  </si>
  <si>
    <t>Porcentaje de Planes de Ordenamiento del Recurso hídrico (PORH) en ejecución.</t>
  </si>
  <si>
    <t xml:space="preserve">pH, Temperatura, Conductividad Oxígeno Disuelto,
 Caudal, Alcalinidad Total, Dureza Total, Solidos Suspendidos, Solidos Totales, Demanda Bioquímica de Oxigeno, DBO, pm10, Coliformes Termotolerantes, Coliformes Totales, Cloruros, Demanda Química de Oxigeno, 
</t>
  </si>
  <si>
    <t>Estatuto forestal actualizado.</t>
  </si>
  <si>
    <t>Reglamentar el Aprovechamiento y uso sostenible de los productos maderables y no maderables del bosque  en jurisdicción de Corpoguajira</t>
  </si>
  <si>
    <t>Realizar Seguimiento a los impactos ambientales derivados del transporte del carbón en el departamento de La Guajira</t>
  </si>
  <si>
    <t>Informe de Seguimientos a los impactos ambientales derivados por transporte de carbón</t>
  </si>
  <si>
    <t>Apoyar y/o implementar estrategias para la reducción de emisiones sectoriales con respecto al escenario de referencia nacional</t>
  </si>
  <si>
    <t xml:space="preserve">Numero de estrategias orientadas a la reduccion acumulada de gases de efecto invernadero, con respecto al escenario de referencia nacional </t>
  </si>
  <si>
    <t>Proceso para Declaratoria de 5 Areas Protegidas en La Corporación y gestión de zonas de amortiguación</t>
  </si>
  <si>
    <t>Implementación de mecanismos para el monitoreo y seguimiento a los riesgosidentificados, manteniendo operativo el SAT</t>
  </si>
  <si>
    <t>Socialización del PIC con el fin de que las comunidades conozcan los recursos y las acciones frente al cambio climatico</t>
  </si>
  <si>
    <t>Tortugas marinas, caimanes, flamencos, mamíferos marinos, tiburones y pepino de mar</t>
  </si>
  <si>
    <t xml:space="preserve">Mesas técnicas de Erosión Costeras </t>
  </si>
  <si>
    <t>Orientar la implementación de iniciativas en el departamento de La Guajira en adaptación al cambio climático en el marco del PIC</t>
  </si>
  <si>
    <t>DMI Bosque seco-Dibulla, DMI Caracolí, Ampliación DMI Serranía de Perijá, Distrito de conservación de suelos.</t>
  </si>
  <si>
    <t>Año 2: Perija y DC de Suelos (21080+21042)
Año 3: Bosque seco y Caracolí (2074+900)</t>
  </si>
  <si>
    <t>Restauración, rehabilitación y reforestación de ecosistemas. (2.962 Has).</t>
  </si>
  <si>
    <t>Cumplimiento del Plan Estratégico de Gestión del Talento Humano</t>
  </si>
  <si>
    <t>Conformación del SIDAP La Guajira</t>
  </si>
  <si>
    <t>Estaciones hidromerereologica</t>
  </si>
  <si>
    <t>Promover y ejecutar obras de irrigación, avenamiento, defensa contra las inundaciones, regulación
de cauces y corrientes de agua, y de recuperación de tierras que sean necesarias para la defensa,
protección y adecuado manejo de las cuencas hidrográficas del territorio de su jurisdicción, en
coordinación con los organismos directores y ejecutores del Sistema Nacional de Adecuación de
Tierras, conforme a las disposiciones legales y a las previsiones técnicas correspondientes;</t>
  </si>
  <si>
    <t>Porcentaje de Hectáreas  de mangles en rehabilitación</t>
  </si>
  <si>
    <t xml:space="preserve">Institucionalización, calidad y pertinencia de la educación ambiental en la educación formal básica, media y superior </t>
  </si>
  <si>
    <t xml:space="preserve">Proyectos ambientales escolares formulados o  implementados
</t>
  </si>
  <si>
    <t>Urumita, Villanueva, Hatonuevo, Manaure (incluye zona rural), Maicao (incluye zona rural), Albania, Barrancas, Dibulla (incluye zona rural), El Molino, Fonseca, Distracción, La Jagua del Pilar, San Juan del Cesar , Uribía (incluye zona rural) y Riohacha (incluye zona rural).</t>
  </si>
  <si>
    <t>Política nacional de educación ambiental
En la Zona urbana y rural de Dibulla, los PRAE formulados e implementados  se desarrollarán en cumplimiento de la sentencia 606 de 2015 
En los centros etnoeducativos de los municipios de Riohacha, Uribia y Manaure, los PRAE formulados e implementados  se desarrollarán en cumplimiento de la sentencia T-302</t>
  </si>
  <si>
    <t>PRAU formulados, asesorados y acompañados</t>
  </si>
  <si>
    <t>Riohacha, Maicao, Villanueva, Fonseca</t>
  </si>
  <si>
    <t>Política Nacional de educación Ambiental</t>
  </si>
  <si>
    <t>Arreglo institucional Corpoguajira y secretarías de educación departamental y municipales,  acordado y  en funcionamiento</t>
  </si>
  <si>
    <t xml:space="preserve">Educadores y dinamizadores ambientales formados </t>
  </si>
  <si>
    <t>Urumita, Villanueva, Hatonuevo, Manaure, Maicao, Albania, Barrancas, Dibulla, El Molino, Fonseca, Distracción, La Jagua del Pilar, San Juan del Cesar , Uribia  y Riohacha.</t>
  </si>
  <si>
    <t>Educación ambiental en la educación  informal y para el trabajo, y en la gestión ambiental</t>
  </si>
  <si>
    <t>Formación ambiental en  Economía circular, Recurso hídrico,  Biodiversidad y áreas protegidas, Ordenamiento territorial y ambiental</t>
  </si>
  <si>
    <t xml:space="preserve">Personas formadas </t>
  </si>
  <si>
    <t xml:space="preserve">En la Zona urbana y rural de Dibulla, con esta actividad, se dará  cumplimiento a la sentencia 606 de 2015 
Estrategia Nacional de Economía circular
Educación Ambiental. DNP 2018 2022
Plan de formación para la gestión del recurso hídrico del MADS: formación sobre la importancia del manejo adecuado del recurso hídrico y de los ecosositemas de los que éste depende; con énfasis en cada uno de los grupos objetivo y  los diferentes grupos poblacionales
Esta actividad en municipios costeros tendrá  entre sus énfasis la protección de playas y la reducción de residuos, así como capacitación sobre los instrumentos económicos. 
Objetivos  de Desarrollo Sostenible 4,6,12,14,15
</t>
  </si>
  <si>
    <t xml:space="preserve">Diseñar y ejecutar Estrategia de educación, formación y sensibilización para adaptación y mitigación del cambio climático </t>
  </si>
  <si>
    <t xml:space="preserve">Estrategia formulada y ejecutada </t>
  </si>
  <si>
    <t>Plan Integral Regional de Cambio Climático de La Guajira, Plan Nacional de Desarrollo 2018 - 2022. 
Objetivos  de Desarrollo Sostenible 13</t>
  </si>
  <si>
    <t>Diseñar y ejecutar Estrategia de Educación Ambiental para apoyar la implementación de la Estrategia de Entornos Saludables, EES,  enfocada a los entornos hogar y escuelas.</t>
  </si>
  <si>
    <t>Estrategia de Entornos Saludables, Conpes 3550/2008, Directiva 014 de 2020.
Objetivo  de Desarrollo Sostenible 3</t>
  </si>
  <si>
    <t xml:space="preserve">Servicio social ambiental en instituciones educativas </t>
  </si>
  <si>
    <t xml:space="preserve">Instituciones educativas que implementan el Servicio social ambiental </t>
  </si>
  <si>
    <t xml:space="preserve">En la Zona urbana y rural de Dibulla, con esta actividad, se dará  cumplimiento a la sentencia 606 de 2015 </t>
  </si>
  <si>
    <t>Desarrollar  procesos de investigación sobre educación ambiental</t>
  </si>
  <si>
    <t>Proyectos de investigación sobre educación ambiental formulados y ejecutados</t>
  </si>
  <si>
    <t>Alianza estratégica con la Gobernación de La Guajira para la  formulación y ejecucion de la política departamental de educación ambiental (Plan decenal departamental de Educación Ambiental)</t>
  </si>
  <si>
    <t>Política departamental de educación ambiental 2019-2030 formulada y en ejecución</t>
  </si>
  <si>
    <t xml:space="preserve">Urumita, Villanueva, Hatonuevo, Manaure, Maicao, Albania, Barrancas, Dibulla, El Molino, Fonseca, Distracción, La Jagua del Pilar, San Juan del Cesar , Uribia,  Riohacha </t>
  </si>
  <si>
    <t>Política Nacional de educación Ambiental
Política departamental de educación ambiental</t>
  </si>
  <si>
    <t xml:space="preserve">Formación en educación y gestión ambiental a los miembros de los  CIDEA   </t>
  </si>
  <si>
    <t>Miembros de CIDEA formados en gestión ambiental y educación ambiental</t>
  </si>
  <si>
    <t>Fortalecimiento de los Comités técnicos interinstitucionales de Educación Ambiental-CIDEA municipales  con el objetivo de promover la construcción interinstitucional de apuestas de formación ambiental en los territorios</t>
  </si>
  <si>
    <t>Planes municipales de educación ambiental asesorados y en ejecución</t>
  </si>
  <si>
    <t>Generar Espacios de intercambio de experiencias en los municipios y  entre  los CIDEA Departamental y municipales.</t>
  </si>
  <si>
    <t>Encuentros entre CIDEA departamental y municipales</t>
  </si>
  <si>
    <t>Encuentro de representantes de los 16 Cideas en Riohacha</t>
  </si>
  <si>
    <t xml:space="preserve">Generar Espacios de intercambio para la presentación de investigaciones y acciones ambientales realizadas en instituciones educativas y universidades, en el marco de PRAE y  PRAU .  
</t>
  </si>
  <si>
    <t xml:space="preserve">Espacios de intercambio  creados 
</t>
  </si>
  <si>
    <t>Participación comunitaria en la gestión ambiental</t>
  </si>
  <si>
    <t>Identificar, formular y ejecutar proyectos Ciudadanos de Educación Ambiental (PROCEDA)</t>
  </si>
  <si>
    <t>Diseñar y desarrollar procesos de Formación ambiental y sensibilización dirigidos a diferentes grupos poblacionales para la gestión y transformación de conflictos socioambientales</t>
  </si>
  <si>
    <t>Desarrollar y articular procesos de  formación ambiental  con estrategas de educación ambiental  de la Fuerza pública, en coordinación con la subdirección de autoridad ambiental</t>
  </si>
  <si>
    <t xml:space="preserve">Creación y  fortalecimiento de grupos de vigías ambientales </t>
  </si>
  <si>
    <t>Formular e implementar  estrategia de comunicación en materia de educación ambiental</t>
  </si>
  <si>
    <t>proyectos  ciudadanos de educación ambiental -PROCEDA- orientados a la gestión y transformación de conflictos socioambientales, adaptación y mitigación  del cambio climático, economía circular, áreas protegidas,</t>
  </si>
  <si>
    <t>personas capacitadas para la gestión  y transformación de conflictos socioambientales</t>
  </si>
  <si>
    <t xml:space="preserve">Número de bases las fuerzas militares y/o de la policía vinculadas a procesos formativos </t>
  </si>
  <si>
    <t>Redes municipales de jóvenes conformadas y actuando</t>
  </si>
  <si>
    <t>Grupos de vigías ambientales creados y fortalecidos</t>
  </si>
  <si>
    <t xml:space="preserve">Formulada e implementada  estrategia de comunicación </t>
  </si>
  <si>
    <t>Batallones Militares y comandos de policía, con presencia permanente en el departamento.</t>
  </si>
  <si>
    <t>Plan Nacional de Desarrollo,  Conflictos socioambientales, educación y participación 
Los PROCEDA  se orientarán a fortalecer  los conocimientos locales y la participación comunitaria para la sostenibilidad ambiental territorial, podrán incluir acciones  de ciencia ciudadana, aulas ambientales, turismo de naturaleza, recorridos interpretativos, entre otros.</t>
  </si>
  <si>
    <t xml:space="preserve">Plan Nacional de Desarrollo,  Conflictos socioambientales, educación y participación.
En la Zona urbana y rural de Dibulla, con esta actividad, se dará  cumplimiento a la sentencia 606 de 2015 </t>
  </si>
  <si>
    <t>Riohacha, Maicao, Albania, Manaure, Distracción y Fonseca</t>
  </si>
  <si>
    <t xml:space="preserve">Riohacha, Uribia, Maicao,  Dibulla, </t>
  </si>
  <si>
    <t>En la Zona urbana y rural de Dibulla, con esta actividad, se dará  cumplimiento a la sentencia 606 de 2015 
Objetivos  de Desarrollo Sostenible 6,14,15</t>
  </si>
  <si>
    <t>Urumita, Villanueva, Hatonuevo, Manaure, Maicao, Albania, Barrancas, Dibulla, El Molino, Fonseca, Distracción, La Jagua del Pilar, San Juan del Cesar , Uribia,  Riohacha y CIDEA departamental.</t>
  </si>
  <si>
    <t xml:space="preserve">Política Nacional de educación Ambiental
En la Zona urbana y rural de Dibulla, con esta actividad, se dará  cumplimiento a la sentencia 606 de 2015 </t>
  </si>
  <si>
    <t xml:space="preserve"> Vinculación y apropiación del conocimiento y  la ciencia y la tecnología en la educación y la gestión ambientales</t>
  </si>
  <si>
    <t xml:space="preserve">Realizar ferias de ciencia y tecnología en colegios y universidades y en espacios  y eventos dirigidos al gran público </t>
  </si>
  <si>
    <t xml:space="preserve">Información cuantitativa y cualitativa sobre acciones de educación ambiental y gestión ambiental sectorial urbana, consolidada, espacializada y sistematizada </t>
  </si>
  <si>
    <t>Bibliotecas municipales o institucionales  fortalecidas con información  ambiental</t>
  </si>
  <si>
    <t>Link de educación ambiental en página de Corpoguajira</t>
  </si>
  <si>
    <t>Espacios de encuentro e intercambio de conocimiento entre expertos y comunidad</t>
  </si>
  <si>
    <t xml:space="preserve">Ferias de ciencia y tecnología realizadas
</t>
  </si>
  <si>
    <t>Riohacha</t>
  </si>
  <si>
    <t>Urumita, Villanueva, Hatonuevo, Manaure, Maicao, Albania, Barrancas, Dibulla, El Molino, Fonseca, Distracción, La Jagua del Pilar, San Juan del Cesar , Uribia,  Riohacha .</t>
  </si>
  <si>
    <t>Maicao, Uribia, Riohacha, La Jagua del Pilar</t>
  </si>
  <si>
    <t>Pagina Web</t>
  </si>
  <si>
    <t>Formular y ejecutar estrategia para desarrollar  el enfoque diferencial etario y de   género en los programas, procesos y acciones definidas para la implementación de la educación ambiental en su jurisdicción.</t>
  </si>
  <si>
    <t>Formular y ejecutar estrategia para desarrollar  el enfoque diferencial étnico en los programas, procesos y acciones definidas para la implementación de la educación ambiental en su jurisdicción,  dirigido a grupos indígenas y afrodescendientes</t>
  </si>
  <si>
    <t>Desarrollo de estrategias de gestión ambiental participativa con comunidades y minorías étnicas</t>
  </si>
  <si>
    <t>Formulación e implementación de una estrategia pedagógica para la protección y conservación del ambiente desde la cosmovisión de las comunidades indígenas y negras.</t>
  </si>
  <si>
    <t>Focalizar los programas de educación ambiental sobre las necesidades identificadas por la comunidad Wayuu.</t>
  </si>
  <si>
    <t>Focalizar un programa de educación para la gestión del recurso hídrico y  el manejo ambiental responsable de residuos en la comunidad Wayuu.</t>
  </si>
  <si>
    <t>Estrategia formulada y en ejecución</t>
  </si>
  <si>
    <t xml:space="preserve">Política nacional de educación ambiental
Objetivos  de Desarrollo Sostenible 5 y 16 </t>
  </si>
  <si>
    <t xml:space="preserve">Política Nacional de educación Ambiental
Objetivos  de Desarrollo Sostenible 5 y 16 
En la Zona urbana y rural de Dibulla, con esta actividad, se dará  cumplimiento a la sentencia 606 de 2015 </t>
  </si>
  <si>
    <t>Jornadas de sensibilización con relación al manejo del recurso hídrico y disposición de residuos sólidos en las comunidades de la alta Guajira.</t>
  </si>
  <si>
    <t>Jornadas de construcción de acciones conjuntas con la comunidad y Corpoguajira</t>
  </si>
  <si>
    <t>Programa de educación ambiental focalizado</t>
  </si>
  <si>
    <t>Programa de educación para la gestión del recurso hídrico y manejo ambientalmente responsable, de residuos focalizado.</t>
  </si>
  <si>
    <t>Uribia (Alta Guajira, Casco Urbano), Manaure (La Sabana, Internado Indígena Aremashiain), Riohacha (Las Delicias)</t>
  </si>
  <si>
    <t>Sentencia T302. Consulta previa 
Objetivos  de Desarrollo Sostenible 5 y 16 
Plan de formación para la gestión del recurso hídrico del MADS</t>
  </si>
  <si>
    <t>Uribia (Cabecera Municipal) Manaure (La Sabana, Casco Urbano, Internado Indígena Aremashain)</t>
  </si>
  <si>
    <t xml:space="preserve">Sentencia T302. Consulta previa
Objetivos  de Desarrollo Sostenible 5 y 16 </t>
  </si>
  <si>
    <t>Riohacha (El Jote)</t>
  </si>
  <si>
    <t xml:space="preserve">Sentencia T302. Consulta previa 
Objetivos  de Desarrollo Sostenible 5 y 16 </t>
  </si>
  <si>
    <t>Uribia (Flor del Paraíso), Manaure (Casco Urbano)</t>
  </si>
  <si>
    <t xml:space="preserve">Sentencia T302. Consulta previa
Objetivos  de Desarrollo Sostenible 5, 6 y 16 </t>
  </si>
  <si>
    <t>Porcentaje de ejecución de acciones en Gestión Ambiental Urbana</t>
  </si>
  <si>
    <t>Porcentaje</t>
  </si>
  <si>
    <t>Gestión de los recursos naturales renovables y los problemas ambientales urbanos y sus efectos en la región o regiones vecinas</t>
  </si>
  <si>
    <t>Acciones ejecutadas del proyecto GAUR</t>
  </si>
  <si>
    <t>Porcentaje de sectores con acompañamiento para la reconversión hacia sistemas sostenibles de producción</t>
  </si>
  <si>
    <t>91.6%</t>
  </si>
  <si>
    <t>85.8%</t>
  </si>
  <si>
    <t>Cumplimiento del Plan de Gestión de Integridad</t>
  </si>
  <si>
    <t>Cumplimiento del Plan de Trabajo Anual de SST</t>
  </si>
  <si>
    <t>Direccionamiento Estratégico y Planeación</t>
  </si>
  <si>
    <t>Caracterización de los grupos de valor benefiaciarios de los proyectos de inversión.</t>
  </si>
  <si>
    <t>Direccionamiento Estratégico de la Corporación comunicado a todos los servidores de la Corporación.</t>
  </si>
  <si>
    <t>Verificación del cumplimiento de requisitos en los proyectos presentados por Corpoguajira para acceder a los recursos del nivel central.</t>
  </si>
  <si>
    <t>Oficina Asesora de Planeacion</t>
  </si>
  <si>
    <t>Cumplimiento de la Política de Defensa Jurídica</t>
  </si>
  <si>
    <t>Oficina Asesora de Planeacion, Profesional grado 17 de las TICS</t>
  </si>
  <si>
    <t>Cumplimiento del programa de mantenimiento de la Corporación.</t>
  </si>
  <si>
    <t>Cumplimiento de las metas físicas del PAI</t>
  </si>
  <si>
    <t>Cumplimiento de las metas financieras del PAI</t>
  </si>
  <si>
    <t>Oficina Assora de Planeacion</t>
  </si>
  <si>
    <t>Incremento en la evaluacion IEDI</t>
  </si>
  <si>
    <t>Formulación e Implementación del Plan Estratégico de Tecnologías de la Información y las Comunicaciones ­ PETI</t>
  </si>
  <si>
    <t>Formulación e Implementación del  Plan de Tratamiento de Riesgos de Seguridad y Privacidad de la Información</t>
  </si>
  <si>
    <t>Formulación e Implementación del  Plan de Seguridad y Privacidad de la Información</t>
  </si>
  <si>
    <t>Control interno</t>
  </si>
  <si>
    <t>Capacitar a los funcionarios en Autocontrol</t>
  </si>
  <si>
    <t>Oficina de Control Interno</t>
  </si>
  <si>
    <t>Resultado del monitoreo de aguas marinas, ICAM</t>
  </si>
  <si>
    <t>Número de SIDAP y SILAP  conformados</t>
  </si>
  <si>
    <t>Realizar monitoreos de cobertura de ecosisitemas estrategicos (bosque humedo y bosque seco)</t>
  </si>
  <si>
    <t>implementar herramientas de manejo de paisaje (sistemas silvipastoriles y agroforestales)</t>
  </si>
  <si>
    <t>Definir la medción de impactos de los talleres, capacitación, asistencia tecnica, etc.</t>
  </si>
  <si>
    <t>Definir la medición de impactos de los talleres, capacitación, asistencia tecnica, etc.</t>
  </si>
  <si>
    <t>Presentar informes al CD sob re los impactos de sta actividad</t>
  </si>
  <si>
    <t>Pendiente de observación por no cumplir con el 100%</t>
  </si>
  <si>
    <t>PMA GECELCA</t>
  </si>
  <si>
    <t>Rio Rancheria, Rio Ancho</t>
  </si>
  <si>
    <t xml:space="preserve">15. Excelencia publica y buen gobierno </t>
  </si>
  <si>
    <t>Sentencia T606 de 2015</t>
  </si>
  <si>
    <t>Vertimientos puntuales</t>
  </si>
  <si>
    <t>Número de jornada de arborización ejecutada</t>
  </si>
  <si>
    <t>Riohacha, Maicao, Dibulla, Manaure, Uribia, Albania, Hatonuevo, Barrancas, Fonseca, Distracción, San Juan del Cesar, El Molino, Villanueva, Urumita y La Jagua del Pilar</t>
  </si>
  <si>
    <t>El Molino, Maicao y Hatonuevo</t>
  </si>
  <si>
    <t>Política de Gestión Ambiental Urbana,  PND (2018-2022), Sentencia T302/2017, Política de Crecimiento Verde;                          Indicador ODS 11.3.2. ;               Programa Inversión Pública: 3202 - Conservación de la biodiversidad y sus servicios ecosistémicos.</t>
  </si>
  <si>
    <t>Biodiversidad y servicios ecosistémicos, PND (2018-2022); Indicador ODS 11.3.2. ;             Programa Inversión Pública: 3202 - Conservación de la biodiversidad y sus servicios ecosistémicos.</t>
  </si>
  <si>
    <t>Asistencia técnica a recicladores de oficio y empresas prestadoras del servicio público de aseo para el aprovechamiento de residuos orgánicos e inorgánicos (en especial, plásticos y residuos de envases y empaques).</t>
  </si>
  <si>
    <t xml:space="preserve">Número de asistencia técnica de para el aprovechamiento de residuos sólidos orgánicos e inorgánicos </t>
  </si>
  <si>
    <t>Riohacha, Maicao, El Molino, Urumita, Uribia, Dibulla, Albania, San Juan</t>
  </si>
  <si>
    <t>Estrategia Nacional de Economía circular;                                                  Indicador ODS: 12.5.1.                 Indicador Meta PND: Tasa de reciclaje y nueva utilización de residuos</t>
  </si>
  <si>
    <t>Promover la formalización y fortalecimiento de grupos de recicladores de oficio.</t>
  </si>
  <si>
    <t>Número de grupos de  Recicladores de oficio caracterizados y formados</t>
  </si>
  <si>
    <t>Número de estrategias de educación, sensibilización y capacitación para mayor aprovechamiento y transformación de residuos sólidos en los sectores residencial, institucional y comercial de áreas urbanas</t>
  </si>
  <si>
    <t>Riohacha, Maicao,  Dibulla, Manaure, Uribia, Fonseca, El Molino, San Juan del Cesar y Albania</t>
  </si>
  <si>
    <t>Estrategia Nacional de Economía circular, Sentencia T606 /2015, Sentencia T302/2017;              Indicador ODS: 12.5.1.                 Indicador Meta PND: Tasa de reciclaje y nueva utilización de residuos</t>
  </si>
  <si>
    <t>Número de municipios con asistencia técnica para la identificación de la estructura ecológica urbana. (EEU)</t>
  </si>
  <si>
    <t>Producción y consumo sostenible en el sector urbano</t>
  </si>
  <si>
    <t>Socializar el programa de compras públicas sostenibles promoviendo su implementación en las entidades públicas de la jurisdicción de la Corporación.</t>
  </si>
  <si>
    <t>Entidades públicas con acompañamiento técnico  para la adopción e implementación del programa de compras públicas</t>
  </si>
  <si>
    <t>Riohacha, Maicao, Hatonuevo, Barrancas, Fonseca, San Juan del Cesar, Villanueva, Dibulla, Uribia, Albania.</t>
  </si>
  <si>
    <t xml:space="preserve">Plan de Acción Nacional de Compras Públicas Sostenibles 2016 - 2020.  Política de producción y consumo sostenible; Indicador ODS: 12.7.1. </t>
  </si>
  <si>
    <t>Adaptación y/o mitigación del cambio climático</t>
  </si>
  <si>
    <t>Formular e implementar estrategias de Educación y Participación para la gestión adecuada de sustancias agotadoras de la capa de ozono en el sector agroindustrial</t>
  </si>
  <si>
    <t xml:space="preserve">Estrategias implementadas para la gestión adecuada de sustancias agotadoras de la capa de ozono </t>
  </si>
  <si>
    <t>Riohacha, Maicao y Fonseca.</t>
  </si>
  <si>
    <t>Fortalecimiento de la gestión de sustancias químicas y residuos peligrosos en el sector urbano</t>
  </si>
  <si>
    <t xml:space="preserve">Mejorar el manejo y disposición de residuos de posconsumo y RAEE en el departamento de La Guajira. </t>
  </si>
  <si>
    <t>Jornadas de recolección de residuos de posconsumo y RAEE, ejecutadas.</t>
  </si>
  <si>
    <t>Programas Posconsumo. Política Nacional para la gestión integral de RESPEL, Política Nacional para la gestión integral de RAEE;  Indicador Meta PND: Residuos peligrosos y especiales sujetos a gestión posconsumo</t>
  </si>
  <si>
    <t>Desarrollar estrategias de formación y sensibilización para promover la apropiación e implementación efectiva de la Política Nacional para la gestión integral de RAEE y el Programa de Posconsumo</t>
  </si>
  <si>
    <t xml:space="preserve">Estrategias de formación y sensibilización  formuladas e implementadas </t>
  </si>
  <si>
    <t>Riohacha, Maicao, Fonseca, San Juan del Cesar</t>
  </si>
  <si>
    <t>Plan de Gestión Integral de Cambio Climático,  Política de producción y consumo sostenible;                    Indicador ODS 11.b.2 y 13.1.1.</t>
  </si>
  <si>
    <t xml:space="preserve">Realizar diagnóstico para evaluar la pertinencia y oportunidades de involucramiento del sector informal en la cadena de gestión de los Residuos de Aparatos Eléctricos y Electrónicos (RAEE). </t>
  </si>
  <si>
    <t>Diagnóstico de la situación del sector informal en la gestión de los RAEE</t>
  </si>
  <si>
    <t>Implementación de estrategias de sensibilización para la prevención, control y manejo de incendios forestales  en los sectores agroindustrial y turismo</t>
  </si>
  <si>
    <t xml:space="preserve">Sectores con estrategias de formación y sensibilización  implementadas para la prevención de incendios forestales. </t>
  </si>
  <si>
    <t>Plan de Contigencia anual ante temporadas de sequía, de Corpoguajira;                       Indicador ODS: 11.b.2.;                                     Programa Inversión Pública: 3201 - Fortalecimiento del desempeño ambiental de los sectores productivos</t>
  </si>
  <si>
    <t>Producción y Consumo Sostenible en Sectores Productivos</t>
  </si>
  <si>
    <t>Desarrollar procesos de capacitación sobre ahorro y uso eficiente de agua y energía,  dirigidos al sector turismo.</t>
  </si>
  <si>
    <t>Sectores con procesos de capacitación desarrollados sobre ahorro y uso eficiente de agua y energía</t>
  </si>
  <si>
    <t>Política Nacional de Producción y Consumo Sostenible;                              Indicador ODS: 6.4.1.           Programa Inversión Pública: 3201 - Fortalecimiento del desempeño ambiental de los sectores productivos</t>
  </si>
  <si>
    <t>Implementar estrategias para fomentar la Gobernanza y la Cultura del Agua en el sector agroindustrial,  involucrando a todos los actores del agua.</t>
  </si>
  <si>
    <t>Sectores con estrategias implementadas para el fortalecimiento de la cultura y gobernanza del agua en el Departamento de La Guajira</t>
  </si>
  <si>
    <t>Sentencia T302/2017, Sentencia T606/2015, Política Gestión Integral de Recurso Hídrico.          Indicador ODS: 6.4.1., 6.b.1.    Programa Inversión Pública: 3201 - Fortalecimiento del desempeño ambiental de los sectores productivos</t>
  </si>
  <si>
    <t>Implementar estrategias para controlar la deforestación, conservar los ecosistemas y prevenir su degradación por parte del sector agroindustrial</t>
  </si>
  <si>
    <t>Sectores con estrategias formuladas y/o implementadas para controlar la deforestación, conservar los ecosistemas y prevenir su degradación</t>
  </si>
  <si>
    <t>Sector Turismo</t>
  </si>
  <si>
    <t>Sector Agroindustrial</t>
  </si>
  <si>
    <t>Seguimiento Pacto Acción Popular;                                     Indicador ODS: 6.6.1., 15.1.1., 15.2.1.                              Programa Inversión Pública: 3201 - Fortalecimiento del desempeño ambiental de los sectores productivos;             Indicador Meta PND: # Acuerdos de cero deforestaciones para las cadenas productivas del sector agropecuario en implementación</t>
  </si>
  <si>
    <t>Asesorar al sector agroindustrial, turismo y de la minería en la implementación de buenas prácticas ambientales y  de producción y consumo sostenible.</t>
  </si>
  <si>
    <t>Sectores con asistencia técnica para la implementación de buenas prácticas ambientales y  de producción y consumo sostenible.</t>
  </si>
  <si>
    <t>Política Nacional de Producción y Consumo Sostenible, Sentencia T606/2015;                             Indicador ODS: 2.4.1.                              Programa Inversión Pública: 3201 - Fortalecimiento del desempeño ambiental de los sectores productivos</t>
  </si>
  <si>
    <t>Minería de Subsistencia</t>
  </si>
  <si>
    <t>Resolución 1258 de 2016; Programa Inversión Pública: 3201 -Fortalecimiento del desempeño ambiental de los sectores productivos</t>
  </si>
  <si>
    <t xml:space="preserve">Ampliar conocimientos  en la aplicación de las Normas Técnicas de Sostenibilidad en el sector turismo, para la protección y conservación de los sitios naturales. </t>
  </si>
  <si>
    <t>Sectores con asistencia técnica para la implementación de normas técnicas de sostenibilidad turística</t>
  </si>
  <si>
    <t>Programa de Gestión Ambiental Sectorial para el sector turístico - Normas técnicas sectoriales, Sentencia T606/2015, Política de Biodiversidad y Servicios Ecosistémicos;                          Indicador ODS: 12.b.1. ;                         Programa Inversión Pública: 3201 - Fortalecimiento del desempeño ambiental de los sectores productivos</t>
  </si>
  <si>
    <t>Establecer acuerdos con el sector turismo y manufacturero para promover la transformación hacia la economía circular, a través del aprovechamiento  local de plásticos y la gestión de residuos de envases y empaques, principalmente en municipios costeros.</t>
  </si>
  <si>
    <t>Sectores con acuerdos establecidos y en ejecución para el aprovechamiento local de plásticos y la gestión de residuos de envases y empaques.</t>
  </si>
  <si>
    <t>Sector Turismo y Manufacturero</t>
  </si>
  <si>
    <t>Estrategia Nacional de Economía Circular, Sentencia T606/2016;                                      Indicador ODS: 12.5.1.;                               Programa Inversión Pública: 3201 - Fortalecimiento del desempeño ambiental de los sectores productivos</t>
  </si>
  <si>
    <t xml:space="preserve">Establecer acuerdos con el sector agroindustrial, para la gestión integral de los residuos de posconsumo </t>
  </si>
  <si>
    <t>Gestión de sustancias químicas y residuos peligrosos.</t>
  </si>
  <si>
    <t xml:space="preserve">Sectores con acuerdos establecidos para la gestión de residuos de posconsumo </t>
  </si>
  <si>
    <t>Diseñar e implementar estrategias para la formación y sensibilización ambiental en comunidades costeras,  que contribuyan al adecuado uso de los ecosistemas marinos.</t>
  </si>
  <si>
    <t>Número de estrategias diseñadas e implementadas para la sensibilización ambiental en comunidades costeras.</t>
  </si>
  <si>
    <t>Política Nacional de Ordenamiento Integrado de Zonas Costeras, Sentencia T606/2015;                                      Indicador ODS: 14.2.1, 14.5.1.;                                Programa Inversión Pública: 3207 - Gestión integral de mares, costas y recursos acuáticos</t>
  </si>
  <si>
    <t>Solicitud realizada por las comunidades en las mesas del Plan de Acción, Sentencia T606 /2015;                                             Programa Inversión Pública:  3201 - Fortalecimiento del desempeño ambiental de los sectores productivos                                               Indicador Meta PND: Residuos peligrosos y especiales sujetos a gestión posconsumo</t>
  </si>
  <si>
    <t>Municipios Costeros (Riohacha, Dibulla, Uribia y Manaure)</t>
  </si>
  <si>
    <t>Sector Agroindustrial y Turismo</t>
  </si>
  <si>
    <t>Sectores, Agroindustrial, Turismo y Minería</t>
  </si>
  <si>
    <t>Asuntos Marinos, Costeros y Recursos Acuáticos.</t>
  </si>
  <si>
    <t xml:space="preserve">Acompañamiento en la reconversión hacia sistemas sostenibles de producción. </t>
  </si>
  <si>
    <t xml:space="preserve">Aumentar la Participación de las comunidades rurales, asociaciones y agremiaciones del sector rural para la prevención de incendios forestales en temporadas de sequía. </t>
  </si>
  <si>
    <t>Riohacha, San Juan, Barrancas, Hatonuevo, Fonseca y Urumita</t>
  </si>
  <si>
    <t>Estrategia de corresponsabilidad social y ambiental en la lucha contra incendios forestales.</t>
  </si>
  <si>
    <t>Actividades de los proyectos Cultura Ambiental y Participación Comunitaria</t>
  </si>
  <si>
    <t>Sistema Regional implementado en la Corporación</t>
  </si>
  <si>
    <t xml:space="preserve">Talleres de conocimiento basados en la estrategia de educación a publicos en general. </t>
  </si>
  <si>
    <t>Reuniones con los miembros del NORECCI en los diferentes departamentos de la región Caribe  y miembros del NORECCI</t>
  </si>
  <si>
    <t xml:space="preserve">Espacios de asistencias y asesorias tecnicas   a los Municipios del deparatemto de La Guajira. </t>
  </si>
  <si>
    <t>Formulación de Proyectos en Gestión de Riesgo de Desastres</t>
  </si>
  <si>
    <t>7. Ecosistemas marino costeros.</t>
  </si>
  <si>
    <t xml:space="preserve"> Porcentaje de cumplimiento de la Política Gobierno Digital</t>
  </si>
  <si>
    <t>Numero de capacitaciones y/o asistencias tecnicas  miembros de los  Consejos de Gestion del Riesgo e impulso a la formulación de los planes municipales de GRD</t>
  </si>
  <si>
    <t>OK</t>
  </si>
  <si>
    <t>ok</t>
  </si>
  <si>
    <t>Informes de construcción de Sistemas de Abastecimiento comunidades indigenas de los municipios de Riohacha y Maicao en el periodo 2018 2020</t>
  </si>
  <si>
    <t>Sentencia T302. Consulta previa.   OK</t>
  </si>
  <si>
    <t>Porcentaje de Especies Continentales amenazadas con medidas de conservación y manejo en ejecución</t>
  </si>
  <si>
    <t>Porcentaje de Especies continentales invasoras con medidas de prevención, control y manejo en ejecución</t>
  </si>
  <si>
    <t>Número de monitoreos de la biodiversidad realizados</t>
  </si>
  <si>
    <t>Número de talleresde sensibilización sobre la conservación del bosque seco  realizados</t>
  </si>
  <si>
    <t>Número de proyectos "Cuantificación los servicios de regulación en almacenamiento de carbonoformulados</t>
  </si>
  <si>
    <t xml:space="preserve"> Riohacha, Maicao, Manaure y Uribia.</t>
  </si>
  <si>
    <t xml:space="preserve">13. Participación Comunitaria </t>
  </si>
  <si>
    <t>14. Evaluación, Seguimiento, Monitoreo y Control de la calidad de los recursos naturales y la biodiversidad.</t>
  </si>
  <si>
    <t>15. Calidad del Aire</t>
  </si>
  <si>
    <t># de hectareas Areas Protegidas declaradas</t>
  </si>
  <si>
    <t>Cuencas de los Ríos Lagarto - Maluisa.</t>
  </si>
  <si>
    <t>PORH de los ríos Tapias y Lagarto - Maluisa.</t>
  </si>
  <si>
    <t xml:space="preserve">Socializar en territorio los instrumentos de planificación de aguas superficiales y subterráneas, con el fin de que las comunidades conozcan las condiciones reales de los recursos en el territorio y las acciones que deben ser realizadas por cada entidad. </t>
  </si>
  <si>
    <t xml:space="preserve">Generar espacios de diálogo e intercambio de conocimientos entre expertos e investigadores en ciencia y tecnología, y comunidades para el  uso del conocimiento en  la solución de problemas ambientales. 
</t>
  </si>
  <si>
    <t>Informes técnicos de operativos contra el tráfico ilegal de flora enviados al MADS</t>
  </si>
  <si>
    <t>Secores Producivos: turismo, agropecuario, agroindustria, minería, comercio, pesca, Manufacturas</t>
  </si>
  <si>
    <t>Seguimiento y evaluación con el fin de generar conocimiento para la gestión de riesgo y el cambio climático.</t>
  </si>
  <si>
    <t>Porcentaje de seguimientos y Evaluaciones para generar conocimiento realizadas.</t>
  </si>
  <si>
    <t># de vehículos atendidos por campaña de monitoreo  de fuentes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</si>
</sst>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top" wrapText="1"/>
    </xf>
    <xf numFmtId="0" fontId="0" fillId="0" borderId="10" xfId="0" applyFont="1" applyBorder="1"/>
    <xf numFmtId="0" fontId="4" fillId="0" borderId="0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justify" vertical="top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4" fillId="4" borderId="10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justify" vertical="top" wrapText="1"/>
    </xf>
    <xf numFmtId="165" fontId="5" fillId="0" borderId="0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justify" vertical="top" wrapText="1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top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justify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justify" vertical="top" wrapText="1"/>
    </xf>
    <xf numFmtId="0" fontId="4" fillId="0" borderId="32" xfId="0" applyFont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justify" vertical="top" wrapText="1"/>
    </xf>
    <xf numFmtId="0" fontId="7" fillId="0" borderId="15" xfId="0" applyFont="1" applyBorder="1" applyAlignment="1">
      <alignment horizontal="center" vertical="center" wrapText="1"/>
    </xf>
    <xf numFmtId="0" fontId="0" fillId="0" borderId="33" xfId="0" applyFont="1" applyBorder="1"/>
    <xf numFmtId="0" fontId="0" fillId="0" borderId="13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13" xfId="0" applyBorder="1"/>
    <xf numFmtId="164" fontId="4" fillId="0" borderId="10" xfId="1" applyFont="1" applyBorder="1" applyAlignment="1">
      <alignment horizontal="center" vertical="center" wrapText="1"/>
    </xf>
    <xf numFmtId="0" fontId="10" fillId="5" borderId="34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164" fontId="10" fillId="0" borderId="10" xfId="1" applyFont="1" applyBorder="1" applyAlignment="1">
      <alignment vertical="top" wrapText="1"/>
    </xf>
    <xf numFmtId="165" fontId="10" fillId="0" borderId="5" xfId="1" applyNumberFormat="1" applyFont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top" wrapText="1"/>
    </xf>
    <xf numFmtId="0" fontId="10" fillId="4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justify" vertical="top" wrapText="1"/>
    </xf>
    <xf numFmtId="0" fontId="11" fillId="0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0" fillId="0" borderId="10" xfId="0" applyBorder="1"/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justify"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justify" wrapText="1"/>
    </xf>
    <xf numFmtId="0" fontId="10" fillId="0" borderId="10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center" wrapText="1"/>
    </xf>
    <xf numFmtId="0" fontId="0" fillId="0" borderId="16" xfId="0" applyBorder="1"/>
    <xf numFmtId="0" fontId="11" fillId="0" borderId="25" xfId="0" applyFont="1" applyFill="1" applyBorder="1" applyAlignment="1">
      <alignment horizontal="justify" vertical="top" wrapText="1"/>
    </xf>
    <xf numFmtId="0" fontId="10" fillId="0" borderId="25" xfId="0" applyFont="1" applyBorder="1" applyAlignment="1">
      <alignment horizontal="justify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justify" vertical="top" wrapText="1"/>
    </xf>
    <xf numFmtId="9" fontId="11" fillId="0" borderId="39" xfId="0" applyNumberFormat="1" applyFont="1" applyFill="1" applyBorder="1" applyAlignment="1">
      <alignment horizontal="center" vertical="center"/>
    </xf>
    <xf numFmtId="9" fontId="11" fillId="0" borderId="39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9" fontId="11" fillId="0" borderId="10" xfId="0" applyNumberFormat="1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/>
    </xf>
    <xf numFmtId="9" fontId="11" fillId="0" borderId="12" xfId="2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center" vertical="center"/>
    </xf>
    <xf numFmtId="9" fontId="11" fillId="0" borderId="10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justify" vertical="top" wrapText="1"/>
    </xf>
    <xf numFmtId="0" fontId="14" fillId="0" borderId="4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10" xfId="2" applyNumberFormat="1" applyFont="1" applyFill="1" applyBorder="1" applyAlignment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Fill="1" applyBorder="1" applyAlignment="1">
      <alignment vertical="center" wrapText="1"/>
    </xf>
    <xf numFmtId="0" fontId="0" fillId="0" borderId="7" xfId="0" applyBorder="1"/>
    <xf numFmtId="0" fontId="10" fillId="0" borderId="12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justify" vertical="top" wrapText="1"/>
    </xf>
    <xf numFmtId="0" fontId="10" fillId="0" borderId="15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justify" vertical="center" wrapText="1"/>
    </xf>
    <xf numFmtId="0" fontId="11" fillId="4" borderId="35" xfId="0" applyFont="1" applyFill="1" applyBorder="1" applyAlignment="1">
      <alignment vertical="center" wrapText="1"/>
    </xf>
    <xf numFmtId="9" fontId="11" fillId="0" borderId="10" xfId="2" applyFont="1" applyBorder="1" applyAlignment="1">
      <alignment horizontal="center" vertical="center"/>
    </xf>
    <xf numFmtId="0" fontId="11" fillId="4" borderId="12" xfId="0" applyFont="1" applyFill="1" applyBorder="1" applyAlignment="1">
      <alignment horizontal="justify" vertical="top" wrapText="1"/>
    </xf>
    <xf numFmtId="0" fontId="10" fillId="4" borderId="12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3" xfId="0" applyFont="1" applyBorder="1" applyAlignment="1">
      <alignment horizontal="justify" vertical="top" wrapText="1"/>
    </xf>
    <xf numFmtId="0" fontId="11" fillId="0" borderId="16" xfId="0" applyFont="1" applyBorder="1" applyAlignment="1">
      <alignment horizontal="justify" vertical="top" wrapText="1"/>
    </xf>
    <xf numFmtId="0" fontId="11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9" xfId="0" applyBorder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2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justify" vertical="center" wrapText="1"/>
    </xf>
    <xf numFmtId="9" fontId="11" fillId="0" borderId="10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justify" vertical="top" wrapText="1"/>
    </xf>
    <xf numFmtId="166" fontId="11" fillId="0" borderId="13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11" fillId="0" borderId="1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1" fillId="0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justify" vertical="top" wrapText="1"/>
    </xf>
    <xf numFmtId="0" fontId="11" fillId="0" borderId="27" xfId="0" applyFont="1" applyFill="1" applyBorder="1" applyAlignment="1">
      <alignment horizontal="justify" vertical="top" wrapText="1"/>
    </xf>
    <xf numFmtId="0" fontId="0" fillId="0" borderId="10" xfId="0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7" borderId="4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top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justify" vertical="center" wrapText="1"/>
    </xf>
    <xf numFmtId="9" fontId="0" fillId="0" borderId="0" xfId="0" applyNumberFormat="1"/>
    <xf numFmtId="9" fontId="11" fillId="0" borderId="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justify" vertical="center" wrapText="1"/>
    </xf>
    <xf numFmtId="0" fontId="11" fillId="5" borderId="10" xfId="0" applyFont="1" applyFill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9" fontId="11" fillId="0" borderId="15" xfId="2" applyFont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9" fontId="10" fillId="0" borderId="9" xfId="0" applyNumberFormat="1" applyFont="1" applyFill="1" applyBorder="1" applyAlignment="1">
      <alignment horizontal="center" vertical="center"/>
    </xf>
    <xf numFmtId="9" fontId="10" fillId="0" borderId="10" xfId="0" applyNumberFormat="1" applyFont="1" applyFill="1" applyBorder="1" applyAlignment="1">
      <alignment horizontal="center" vertical="center"/>
    </xf>
    <xf numFmtId="9" fontId="10" fillId="0" borderId="15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9" fontId="11" fillId="0" borderId="9" xfId="0" applyNumberFormat="1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justify" vertical="top" wrapText="1"/>
    </xf>
    <xf numFmtId="0" fontId="11" fillId="0" borderId="15" xfId="0" applyFont="1" applyBorder="1" applyAlignment="1">
      <alignment horizontal="center" vertical="center"/>
    </xf>
    <xf numFmtId="9" fontId="11" fillId="0" borderId="9" xfId="2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 wrapText="1"/>
    </xf>
    <xf numFmtId="9" fontId="10" fillId="0" borderId="9" xfId="2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justify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1" fillId="5" borderId="0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9" fontId="11" fillId="0" borderId="5" xfId="0" applyNumberFormat="1" applyFont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justify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27" xfId="0" applyFont="1" applyBorder="1" applyAlignment="1">
      <alignment horizontal="justify" vertical="top" wrapText="1"/>
    </xf>
    <xf numFmtId="0" fontId="11" fillId="0" borderId="56" xfId="0" applyFont="1" applyFill="1" applyBorder="1" applyAlignment="1">
      <alignment horizontal="justify" vertical="top" wrapText="1"/>
    </xf>
    <xf numFmtId="0" fontId="11" fillId="0" borderId="2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justify" vertical="top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25" xfId="0" applyFont="1" applyFill="1" applyBorder="1" applyAlignment="1">
      <alignment horizontal="justify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0" fillId="0" borderId="0" xfId="0" applyBorder="1"/>
    <xf numFmtId="0" fontId="10" fillId="0" borderId="27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/>
    </xf>
    <xf numFmtId="0" fontId="10" fillId="0" borderId="52" xfId="0" applyFont="1" applyFill="1" applyBorder="1" applyAlignment="1">
      <alignment horizontal="justify"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vertical="center" wrapText="1"/>
    </xf>
    <xf numFmtId="0" fontId="10" fillId="0" borderId="10" xfId="0" applyNumberFormat="1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justify" vertical="top" wrapText="1"/>
    </xf>
    <xf numFmtId="0" fontId="10" fillId="6" borderId="10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justify" vertical="top" wrapText="1"/>
    </xf>
    <xf numFmtId="0" fontId="22" fillId="0" borderId="10" xfId="0" applyFont="1" applyBorder="1" applyAlignment="1">
      <alignment horizontal="justify" vertical="top" wrapText="1"/>
    </xf>
    <xf numFmtId="0" fontId="13" fillId="6" borderId="10" xfId="0" applyFont="1" applyFill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justify" vertical="top" wrapText="1"/>
    </xf>
    <xf numFmtId="0" fontId="11" fillId="0" borderId="42" xfId="0" applyFont="1" applyFill="1" applyBorder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10" fillId="6" borderId="10" xfId="0" applyFont="1" applyFill="1" applyBorder="1" applyAlignment="1">
      <alignment horizontal="justify" vertical="top" wrapText="1"/>
    </xf>
    <xf numFmtId="0" fontId="23" fillId="0" borderId="29" xfId="0" applyFont="1" applyBorder="1" applyAlignment="1">
      <alignment horizontal="justify" vertical="top" wrapText="1"/>
    </xf>
    <xf numFmtId="0" fontId="23" fillId="0" borderId="18" xfId="0" applyFont="1" applyBorder="1" applyAlignment="1">
      <alignment horizontal="justify" vertical="top" wrapText="1"/>
    </xf>
    <xf numFmtId="0" fontId="11" fillId="0" borderId="10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justify" vertical="top" wrapText="1"/>
    </xf>
    <xf numFmtId="0" fontId="24" fillId="0" borderId="10" xfId="0" applyFont="1" applyBorder="1" applyAlignment="1">
      <alignment horizontal="justify" vertical="top"/>
    </xf>
    <xf numFmtId="1" fontId="10" fillId="6" borderId="16" xfId="0" applyNumberFormat="1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9" fontId="13" fillId="0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justify" vertical="top" wrapText="1"/>
    </xf>
    <xf numFmtId="0" fontId="10" fillId="6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justify" vertical="top" wrapText="1"/>
    </xf>
    <xf numFmtId="0" fontId="11" fillId="4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10" fillId="0" borderId="56" xfId="0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justify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9" fontId="11" fillId="0" borderId="39" xfId="0" applyNumberFormat="1" applyFont="1" applyBorder="1" applyAlignment="1">
      <alignment horizontal="center" vertical="center"/>
    </xf>
    <xf numFmtId="9" fontId="11" fillId="0" borderId="39" xfId="0" applyNumberFormat="1" applyFont="1" applyBorder="1" applyAlignment="1">
      <alignment horizontal="center" vertical="center" wrapText="1"/>
    </xf>
    <xf numFmtId="9" fontId="11" fillId="0" borderId="19" xfId="2" applyFont="1" applyBorder="1" applyAlignment="1">
      <alignment horizontal="center" vertical="center"/>
    </xf>
    <xf numFmtId="9" fontId="10" fillId="0" borderId="44" xfId="0" applyNumberFormat="1" applyFont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9" fontId="11" fillId="0" borderId="41" xfId="0" applyNumberFormat="1" applyFont="1" applyBorder="1" applyAlignment="1">
      <alignment horizontal="center" vertical="center"/>
    </xf>
    <xf numFmtId="9" fontId="11" fillId="0" borderId="41" xfId="0" applyNumberFormat="1" applyFont="1" applyBorder="1" applyAlignment="1">
      <alignment horizontal="center" vertical="center" wrapText="1"/>
    </xf>
    <xf numFmtId="9" fontId="11" fillId="0" borderId="64" xfId="2" applyFont="1" applyBorder="1" applyAlignment="1">
      <alignment horizontal="center" vertical="center"/>
    </xf>
    <xf numFmtId="0" fontId="11" fillId="0" borderId="16" xfId="0" applyFont="1" applyFill="1" applyBorder="1" applyAlignment="1">
      <alignment horizontal="justify" vertical="center" wrapText="1"/>
    </xf>
    <xf numFmtId="9" fontId="11" fillId="0" borderId="17" xfId="2" applyFont="1" applyBorder="1" applyAlignment="1">
      <alignment horizontal="center" vertical="center"/>
    </xf>
    <xf numFmtId="9" fontId="10" fillId="0" borderId="28" xfId="0" applyNumberFormat="1" applyFont="1" applyFill="1" applyBorder="1" applyAlignment="1">
      <alignment horizontal="center" vertical="center" wrapText="1"/>
    </xf>
    <xf numFmtId="9" fontId="11" fillId="0" borderId="13" xfId="0" applyNumberFormat="1" applyFont="1" applyFill="1" applyBorder="1" applyAlignment="1">
      <alignment horizontal="center" vertical="center"/>
    </xf>
    <xf numFmtId="9" fontId="11" fillId="0" borderId="13" xfId="0" applyNumberFormat="1" applyFont="1" applyFill="1" applyBorder="1" applyAlignment="1">
      <alignment horizontal="center" vertical="center" wrapText="1"/>
    </xf>
    <xf numFmtId="9" fontId="11" fillId="0" borderId="18" xfId="2" applyFont="1" applyBorder="1" applyAlignment="1">
      <alignment horizontal="center" vertical="center"/>
    </xf>
    <xf numFmtId="0" fontId="11" fillId="5" borderId="10" xfId="0" applyFont="1" applyFill="1" applyBorder="1" applyAlignment="1">
      <alignment horizontal="justify" vertical="top" wrapText="1"/>
    </xf>
    <xf numFmtId="0" fontId="10" fillId="5" borderId="10" xfId="0" applyFont="1" applyFill="1" applyBorder="1" applyAlignment="1">
      <alignment horizontal="justify" vertical="center" wrapText="1"/>
    </xf>
    <xf numFmtId="9" fontId="11" fillId="0" borderId="16" xfId="0" applyNumberFormat="1" applyFont="1" applyFill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center" vertical="center" wrapText="1"/>
    </xf>
    <xf numFmtId="9" fontId="10" fillId="0" borderId="40" xfId="0" applyNumberFormat="1" applyFont="1" applyFill="1" applyBorder="1" applyAlignment="1">
      <alignment horizontal="center" vertical="center" wrapText="1"/>
    </xf>
    <xf numFmtId="9" fontId="11" fillId="0" borderId="41" xfId="0" applyNumberFormat="1" applyFont="1" applyFill="1" applyBorder="1" applyAlignment="1">
      <alignment horizontal="center" vertical="center"/>
    </xf>
    <xf numFmtId="9" fontId="11" fillId="0" borderId="41" xfId="0" applyNumberFormat="1" applyFont="1" applyFill="1" applyBorder="1" applyAlignment="1">
      <alignment horizontal="center" vertical="center" wrapText="1"/>
    </xf>
    <xf numFmtId="9" fontId="11" fillId="0" borderId="54" xfId="2" applyFont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justify" vertical="center" wrapText="1"/>
    </xf>
    <xf numFmtId="9" fontId="10" fillId="0" borderId="16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9" fontId="11" fillId="0" borderId="40" xfId="0" applyNumberFormat="1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justify" vertical="center" wrapText="1"/>
    </xf>
    <xf numFmtId="0" fontId="11" fillId="5" borderId="25" xfId="0" applyFont="1" applyFill="1" applyBorder="1" applyAlignment="1">
      <alignment horizontal="justify" vertical="top" wrapText="1"/>
    </xf>
    <xf numFmtId="0" fontId="11" fillId="5" borderId="9" xfId="0" applyFont="1" applyFill="1" applyBorder="1" applyAlignment="1">
      <alignment horizontal="justify" vertical="top" wrapText="1"/>
    </xf>
    <xf numFmtId="0" fontId="11" fillId="0" borderId="9" xfId="0" applyFont="1" applyFill="1" applyBorder="1" applyAlignment="1">
      <alignment horizontal="justify" vertical="top" wrapText="1"/>
    </xf>
    <xf numFmtId="0" fontId="11" fillId="5" borderId="7" xfId="0" applyFont="1" applyFill="1" applyBorder="1" applyAlignment="1">
      <alignment horizontal="justify" vertical="center" wrapText="1"/>
    </xf>
    <xf numFmtId="9" fontId="11" fillId="5" borderId="44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9" fontId="11" fillId="5" borderId="65" xfId="0" applyNumberFormat="1" applyFont="1" applyFill="1" applyBorder="1" applyAlignment="1">
      <alignment horizontal="center" vertical="center" wrapText="1"/>
    </xf>
    <xf numFmtId="9" fontId="11" fillId="5" borderId="64" xfId="0" applyNumberFormat="1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top" wrapText="1"/>
    </xf>
    <xf numFmtId="0" fontId="11" fillId="0" borderId="13" xfId="0" applyFont="1" applyFill="1" applyBorder="1" applyAlignment="1">
      <alignment horizontal="justify" vertical="center" wrapText="1"/>
    </xf>
    <xf numFmtId="9" fontId="11" fillId="5" borderId="9" xfId="0" applyNumberFormat="1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justify" vertical="center" wrapText="1"/>
    </xf>
    <xf numFmtId="9" fontId="11" fillId="5" borderId="54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justify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6" borderId="65" xfId="0" applyFont="1" applyFill="1" applyBorder="1" applyAlignment="1">
      <alignment horizontal="justify" vertical="center" wrapText="1"/>
    </xf>
    <xf numFmtId="0" fontId="11" fillId="5" borderId="65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justify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justify" vertical="top" wrapText="1"/>
    </xf>
    <xf numFmtId="9" fontId="11" fillId="0" borderId="44" xfId="2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Fill="1" applyBorder="1" applyAlignment="1">
      <alignment horizontal="justify" vertical="center"/>
    </xf>
    <xf numFmtId="0" fontId="11" fillId="5" borderId="36" xfId="0" applyFont="1" applyFill="1" applyBorder="1" applyAlignment="1">
      <alignment horizontal="justify" vertical="top" wrapText="1"/>
    </xf>
    <xf numFmtId="0" fontId="17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top" wrapText="1"/>
    </xf>
    <xf numFmtId="0" fontId="4" fillId="0" borderId="31" xfId="0" applyFont="1" applyFill="1" applyBorder="1" applyAlignment="1">
      <alignment horizontal="justify" vertical="top" wrapText="1"/>
    </xf>
    <xf numFmtId="0" fontId="0" fillId="0" borderId="10" xfId="0" applyFont="1" applyBorder="1" applyAlignment="1">
      <alignment horizontal="center"/>
    </xf>
    <xf numFmtId="0" fontId="10" fillId="6" borderId="0" xfId="0" applyFont="1" applyFill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9" fillId="9" borderId="45" xfId="0" applyFont="1" applyFill="1" applyBorder="1" applyAlignment="1">
      <alignment horizontal="center" vertical="center" wrapText="1"/>
    </xf>
    <xf numFmtId="0" fontId="9" fillId="9" borderId="46" xfId="0" applyFont="1" applyFill="1" applyBorder="1" applyAlignment="1">
      <alignment horizontal="center" vertical="center" wrapText="1"/>
    </xf>
    <xf numFmtId="0" fontId="9" fillId="9" borderId="47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top"/>
    </xf>
    <xf numFmtId="0" fontId="10" fillId="6" borderId="9" xfId="0" applyFont="1" applyFill="1" applyBorder="1" applyAlignment="1">
      <alignment horizontal="justify" vertical="top" wrapText="1"/>
    </xf>
    <xf numFmtId="0" fontId="10" fillId="0" borderId="3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top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justify" vertical="center" wrapText="1"/>
    </xf>
    <xf numFmtId="9" fontId="11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justify" vertical="top" wrapText="1"/>
    </xf>
    <xf numFmtId="0" fontId="4" fillId="0" borderId="22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top" wrapText="1"/>
    </xf>
    <xf numFmtId="9" fontId="4" fillId="0" borderId="29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0" fillId="0" borderId="16" xfId="0" applyFont="1" applyBorder="1"/>
    <xf numFmtId="0" fontId="23" fillId="0" borderId="38" xfId="0" applyFont="1" applyFill="1" applyBorder="1" applyAlignment="1">
      <alignment horizontal="justify" vertical="top" wrapText="1"/>
    </xf>
    <xf numFmtId="0" fontId="0" fillId="0" borderId="13" xfId="0" applyFont="1" applyBorder="1"/>
    <xf numFmtId="0" fontId="4" fillId="0" borderId="67" xfId="0" applyFont="1" applyFill="1" applyBorder="1" applyAlignment="1">
      <alignment horizontal="justify" vertical="top" wrapText="1"/>
    </xf>
    <xf numFmtId="0" fontId="4" fillId="0" borderId="39" xfId="0" applyFont="1" applyFill="1" applyBorder="1" applyAlignment="1">
      <alignment horizontal="justify" vertical="top" wrapText="1"/>
    </xf>
    <xf numFmtId="0" fontId="4" fillId="0" borderId="19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justify" vertical="top" wrapText="1"/>
    </xf>
    <xf numFmtId="0" fontId="4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0" fillId="0" borderId="39" xfId="0" applyFont="1" applyBorder="1"/>
    <xf numFmtId="0" fontId="4" fillId="0" borderId="16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4" fillId="0" borderId="43" xfId="0" applyFont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justify" vertical="top" wrapText="1"/>
    </xf>
    <xf numFmtId="164" fontId="11" fillId="0" borderId="1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1" applyFont="1" applyAlignment="1">
      <alignment vertical="center"/>
    </xf>
    <xf numFmtId="0" fontId="4" fillId="0" borderId="10" xfId="0" applyNumberFormat="1" applyFont="1" applyBorder="1" applyAlignment="1">
      <alignment horizontal="center" vertical="center"/>
    </xf>
    <xf numFmtId="9" fontId="11" fillId="0" borderId="5" xfId="2" applyFont="1" applyBorder="1" applyAlignment="1">
      <alignment horizontal="center" vertical="center" wrapText="1"/>
    </xf>
    <xf numFmtId="9" fontId="11" fillId="0" borderId="5" xfId="2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justify" vertical="top" wrapText="1"/>
    </xf>
    <xf numFmtId="0" fontId="22" fillId="0" borderId="5" xfId="1" applyNumberFormat="1" applyFont="1" applyBorder="1" applyAlignment="1">
      <alignment horizontal="justify" vertical="top" wrapText="1"/>
    </xf>
    <xf numFmtId="0" fontId="22" fillId="0" borderId="5" xfId="0" applyFont="1" applyBorder="1" applyAlignment="1">
      <alignment horizontal="justify" vertical="top" wrapText="1"/>
    </xf>
    <xf numFmtId="0" fontId="11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top" wrapText="1"/>
    </xf>
    <xf numFmtId="0" fontId="10" fillId="0" borderId="5" xfId="0" applyFont="1" applyFill="1" applyBorder="1" applyAlignment="1">
      <alignment horizontal="justify" vertical="top" wrapText="1"/>
    </xf>
    <xf numFmtId="0" fontId="0" fillId="0" borderId="7" xfId="0" applyFill="1" applyBorder="1"/>
    <xf numFmtId="0" fontId="10" fillId="0" borderId="7" xfId="0" applyFont="1" applyFill="1" applyBorder="1" applyAlignment="1">
      <alignment horizontal="justify" vertical="top" wrapText="1"/>
    </xf>
    <xf numFmtId="0" fontId="4" fillId="0" borderId="28" xfId="0" applyFont="1" applyFill="1" applyBorder="1" applyAlignment="1">
      <alignment horizontal="justify" vertical="top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justify" vertical="top" wrapText="1"/>
    </xf>
    <xf numFmtId="0" fontId="13" fillId="10" borderId="10" xfId="0" applyFont="1" applyFill="1" applyBorder="1" applyAlignment="1">
      <alignment horizontal="justify" vertical="top" wrapText="1"/>
    </xf>
    <xf numFmtId="0" fontId="10" fillId="6" borderId="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/>
    </xf>
    <xf numFmtId="0" fontId="4" fillId="0" borderId="13" xfId="0" applyFont="1" applyBorder="1" applyAlignment="1">
      <alignment horizontal="justify" vertical="top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center" vertical="center" textRotation="180" wrapText="1"/>
    </xf>
    <xf numFmtId="0" fontId="9" fillId="0" borderId="14" xfId="0" applyFont="1" applyBorder="1" applyAlignment="1">
      <alignment horizontal="center" vertical="center" textRotation="180" wrapText="1"/>
    </xf>
    <xf numFmtId="0" fontId="9" fillId="0" borderId="4" xfId="0" applyFont="1" applyBorder="1" applyAlignment="1">
      <alignment horizontal="center" vertical="center" textRotation="180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165" fontId="10" fillId="0" borderId="8" xfId="1" applyNumberFormat="1" applyFont="1" applyBorder="1" applyAlignment="1">
      <alignment horizontal="center" vertical="center" wrapText="1"/>
    </xf>
    <xf numFmtId="165" fontId="10" fillId="0" borderId="14" xfId="1" applyNumberFormat="1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10" fillId="0" borderId="8" xfId="1" applyNumberFormat="1" applyFont="1" applyBorder="1" applyAlignment="1">
      <alignment horizontal="justify" vertical="top" wrapText="1"/>
    </xf>
    <xf numFmtId="0" fontId="10" fillId="0" borderId="14" xfId="1" applyNumberFormat="1" applyFont="1" applyBorder="1" applyAlignment="1">
      <alignment horizontal="justify" vertical="top" wrapText="1"/>
    </xf>
    <xf numFmtId="0" fontId="10" fillId="0" borderId="4" xfId="1" applyNumberFormat="1" applyFont="1" applyBorder="1" applyAlignment="1">
      <alignment horizontal="justify" vertical="top" wrapText="1"/>
    </xf>
    <xf numFmtId="0" fontId="10" fillId="0" borderId="21" xfId="0" applyFont="1" applyBorder="1" applyAlignment="1">
      <alignment horizontal="justify" vertical="center" wrapText="1"/>
    </xf>
    <xf numFmtId="0" fontId="10" fillId="0" borderId="35" xfId="0" applyFont="1" applyBorder="1" applyAlignment="1">
      <alignment horizontal="justify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11" xfId="0" applyFont="1" applyBorder="1" applyAlignment="1">
      <alignment horizontal="justify" vertical="top" wrapText="1"/>
    </xf>
    <xf numFmtId="0" fontId="11" fillId="0" borderId="3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57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/>
    </xf>
    <xf numFmtId="0" fontId="17" fillId="7" borderId="57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textRotation="90" wrapText="1"/>
    </xf>
    <xf numFmtId="0" fontId="17" fillId="0" borderId="61" xfId="0" applyFont="1" applyBorder="1" applyAlignment="1">
      <alignment horizontal="center" vertical="center" textRotation="90" wrapText="1"/>
    </xf>
    <xf numFmtId="0" fontId="17" fillId="0" borderId="62" xfId="0" applyFont="1" applyBorder="1" applyAlignment="1">
      <alignment horizontal="center" vertical="center" textRotation="90" wrapText="1"/>
    </xf>
    <xf numFmtId="0" fontId="17" fillId="0" borderId="63" xfId="0" applyFont="1" applyBorder="1" applyAlignment="1">
      <alignment horizontal="center" vertical="center" textRotation="90" wrapText="1"/>
    </xf>
    <xf numFmtId="0" fontId="11" fillId="0" borderId="21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26" xfId="0" applyFont="1" applyBorder="1" applyAlignment="1">
      <alignment horizontal="center" vertical="center" textRotation="90" wrapText="1"/>
    </xf>
    <xf numFmtId="0" fontId="17" fillId="0" borderId="35" xfId="0" applyFont="1" applyBorder="1" applyAlignment="1">
      <alignment horizontal="center" vertical="center" textRotation="90" wrapText="1"/>
    </xf>
    <xf numFmtId="0" fontId="23" fillId="0" borderId="16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justify" vertical="top" wrapText="1"/>
    </xf>
    <xf numFmtId="0" fontId="23" fillId="0" borderId="13" xfId="0" applyFont="1" applyBorder="1" applyAlignment="1">
      <alignment horizontal="justify" vertical="top" wrapText="1"/>
    </xf>
    <xf numFmtId="0" fontId="11" fillId="0" borderId="51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9" fontId="11" fillId="0" borderId="8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11" fillId="0" borderId="8" xfId="0" applyNumberFormat="1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11" fillId="4" borderId="8" xfId="0" applyFont="1" applyFill="1" applyBorder="1" applyAlignment="1">
      <alignment horizontal="justify" vertical="top" wrapText="1"/>
    </xf>
    <xf numFmtId="0" fontId="11" fillId="4" borderId="4" xfId="0" applyFont="1" applyFill="1" applyBorder="1" applyAlignment="1">
      <alignment horizontal="justify" vertical="top" wrapText="1"/>
    </xf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53" xfId="0" applyFont="1" applyFill="1" applyBorder="1" applyAlignment="1">
      <alignment vertical="center"/>
    </xf>
    <xf numFmtId="0" fontId="17" fillId="5" borderId="51" xfId="0" applyFont="1" applyFill="1" applyBorder="1" applyAlignment="1">
      <alignment horizontal="center" vertical="center" textRotation="90" wrapText="1"/>
    </xf>
    <xf numFmtId="0" fontId="17" fillId="5" borderId="14" xfId="0" applyFont="1" applyFill="1" applyBorder="1" applyAlignment="1">
      <alignment horizontal="center" vertical="center" textRotation="90" wrapText="1"/>
    </xf>
    <xf numFmtId="0" fontId="17" fillId="5" borderId="50" xfId="0" applyFont="1" applyFill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0" fontId="10" fillId="0" borderId="10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/ESCRITORIO%20ACTUAL/Planeacion/2020/Plan%20de%20Acci&#243;n%202020%202023/Acciones%20Operativas/Copia%20de%20Acciones%20Operativa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 OAT"/>
      <sheetName val="PROGRAMA 2 GIRH"/>
      <sheetName val="Programa3 BBSE"/>
      <sheetName val="Hoja2"/>
      <sheetName val="Programa 4 GASUR"/>
      <sheetName val="Programa 5 EA"/>
      <sheetName val="Programa 6 AA"/>
      <sheetName val="Programa 7"/>
      <sheetName val="Hoja1"/>
      <sheetName val="Programa 4 GASUR Def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E1" zoomScale="80" zoomScaleNormal="80" workbookViewId="0">
      <selection activeCell="N31" sqref="N31"/>
    </sheetView>
  </sheetViews>
  <sheetFormatPr baseColWidth="10" defaultRowHeight="99.75" customHeight="1" x14ac:dyDescent="0.25"/>
  <cols>
    <col min="1" max="2" width="11.42578125" style="2"/>
    <col min="3" max="4" width="20.42578125" style="2" customWidth="1"/>
    <col min="5" max="5" width="11.42578125" style="2"/>
    <col min="6" max="6" width="26.42578125" style="2" customWidth="1"/>
    <col min="7" max="7" width="11.42578125" style="2"/>
    <col min="8" max="8" width="8.42578125" style="2" customWidth="1"/>
    <col min="9" max="9" width="6.85546875" style="2" customWidth="1"/>
    <col min="10" max="10" width="6.5703125" style="2" customWidth="1"/>
    <col min="11" max="11" width="6.85546875" style="2" customWidth="1"/>
    <col min="12" max="12" width="5.42578125" style="2" customWidth="1"/>
    <col min="13" max="13" width="8" style="2" customWidth="1"/>
    <col min="14" max="14" width="15.7109375" style="2" customWidth="1"/>
    <col min="15" max="15" width="13.140625" style="2" customWidth="1"/>
    <col min="16" max="16384" width="11.42578125" style="2"/>
  </cols>
  <sheetData>
    <row r="1" spans="1:17" ht="15.75" thickBot="1" x14ac:dyDescent="0.3">
      <c r="A1" s="613"/>
      <c r="B1" s="614"/>
      <c r="C1" s="614"/>
      <c r="D1" s="614"/>
      <c r="E1" s="614"/>
      <c r="F1" s="614"/>
      <c r="G1" s="615"/>
      <c r="H1" s="1"/>
      <c r="I1" s="616" t="s">
        <v>0</v>
      </c>
      <c r="J1" s="617"/>
      <c r="K1" s="617"/>
      <c r="L1" s="617"/>
      <c r="M1" s="617"/>
      <c r="N1" s="617"/>
      <c r="O1" s="618"/>
    </row>
    <row r="2" spans="1:17" ht="23.25" thickBot="1" x14ac:dyDescent="0.3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369" t="s">
        <v>7</v>
      </c>
      <c r="H2" s="369" t="s">
        <v>8</v>
      </c>
      <c r="I2" s="370">
        <v>2020</v>
      </c>
      <c r="J2" s="370">
        <v>2021</v>
      </c>
      <c r="K2" s="370">
        <v>2022</v>
      </c>
      <c r="L2" s="369">
        <v>2023</v>
      </c>
      <c r="M2" s="7" t="s">
        <v>9</v>
      </c>
      <c r="N2" s="7" t="s">
        <v>10</v>
      </c>
      <c r="O2" s="7" t="s">
        <v>11</v>
      </c>
    </row>
    <row r="3" spans="1:17" ht="70.5" customHeight="1" thickBot="1" x14ac:dyDescent="0.3">
      <c r="A3" s="607" t="s">
        <v>12</v>
      </c>
      <c r="B3" s="610" t="s">
        <v>13</v>
      </c>
      <c r="C3" s="8" t="s">
        <v>14</v>
      </c>
      <c r="D3" s="9" t="s">
        <v>15</v>
      </c>
      <c r="E3" s="354">
        <v>41</v>
      </c>
      <c r="F3" s="368" t="s">
        <v>16</v>
      </c>
      <c r="G3" s="52" t="s">
        <v>17</v>
      </c>
      <c r="H3" s="52" t="s">
        <v>18</v>
      </c>
      <c r="I3" s="54">
        <v>0</v>
      </c>
      <c r="J3" s="54">
        <v>0</v>
      </c>
      <c r="K3" s="54">
        <v>50</v>
      </c>
      <c r="L3" s="52">
        <v>50</v>
      </c>
      <c r="M3" s="12">
        <f>SUM(I3:L3)</f>
        <v>100</v>
      </c>
      <c r="N3" s="430" t="s">
        <v>15</v>
      </c>
      <c r="O3" s="13" t="s">
        <v>595</v>
      </c>
      <c r="P3" s="576" t="s">
        <v>682</v>
      </c>
    </row>
    <row r="4" spans="1:17" ht="60.75" customHeight="1" x14ac:dyDescent="0.25">
      <c r="A4" s="608"/>
      <c r="B4" s="611"/>
      <c r="C4" s="8" t="s">
        <v>19</v>
      </c>
      <c r="D4" s="14" t="s">
        <v>20</v>
      </c>
      <c r="E4" s="15">
        <v>80</v>
      </c>
      <c r="F4" s="9" t="s">
        <v>21</v>
      </c>
      <c r="G4" s="16" t="s">
        <v>22</v>
      </c>
      <c r="H4" s="16" t="s">
        <v>18</v>
      </c>
      <c r="I4" s="17">
        <v>25</v>
      </c>
      <c r="J4" s="17">
        <v>25</v>
      </c>
      <c r="K4" s="18">
        <v>25</v>
      </c>
      <c r="L4" s="17">
        <v>25</v>
      </c>
      <c r="M4" s="19">
        <f t="shared" ref="M4:M10" si="0">SUM(I4:L4)</f>
        <v>100</v>
      </c>
      <c r="N4" s="20" t="s">
        <v>23</v>
      </c>
      <c r="O4" s="21"/>
      <c r="P4" s="576" t="s">
        <v>682</v>
      </c>
    </row>
    <row r="5" spans="1:17" ht="91.5" customHeight="1" x14ac:dyDescent="0.25">
      <c r="A5" s="608"/>
      <c r="B5" s="611"/>
      <c r="C5" s="86" t="s">
        <v>24</v>
      </c>
      <c r="D5" s="9" t="s">
        <v>25</v>
      </c>
      <c r="E5" s="22">
        <v>15</v>
      </c>
      <c r="F5" s="23" t="s">
        <v>26</v>
      </c>
      <c r="G5" s="24" t="s">
        <v>22</v>
      </c>
      <c r="H5" s="24" t="s">
        <v>27</v>
      </c>
      <c r="I5" s="25">
        <v>100</v>
      </c>
      <c r="J5" s="25">
        <v>100</v>
      </c>
      <c r="K5" s="26">
        <v>100</v>
      </c>
      <c r="L5" s="25">
        <v>100</v>
      </c>
      <c r="M5" s="27">
        <v>100</v>
      </c>
      <c r="N5" s="20" t="s">
        <v>28</v>
      </c>
      <c r="O5" s="21"/>
      <c r="P5" s="576" t="s">
        <v>682</v>
      </c>
    </row>
    <row r="6" spans="1:17" ht="48" customHeight="1" x14ac:dyDescent="0.25">
      <c r="A6" s="608"/>
      <c r="B6" s="611"/>
      <c r="C6" s="381" t="s">
        <v>29</v>
      </c>
      <c r="D6" s="28" t="s">
        <v>30</v>
      </c>
      <c r="E6" s="16">
        <v>15</v>
      </c>
      <c r="F6" s="74" t="s">
        <v>31</v>
      </c>
      <c r="G6" s="16" t="s">
        <v>22</v>
      </c>
      <c r="H6" s="16" t="s">
        <v>27</v>
      </c>
      <c r="I6" s="29">
        <v>100</v>
      </c>
      <c r="J6" s="29">
        <v>100</v>
      </c>
      <c r="K6" s="29">
        <v>100</v>
      </c>
      <c r="L6" s="30">
        <v>100</v>
      </c>
      <c r="M6" s="19">
        <v>100</v>
      </c>
      <c r="N6" s="20" t="s">
        <v>32</v>
      </c>
      <c r="O6" s="21"/>
      <c r="P6" s="27" t="s">
        <v>682</v>
      </c>
    </row>
    <row r="7" spans="1:17" ht="60.75" customHeight="1" x14ac:dyDescent="0.25">
      <c r="A7" s="608"/>
      <c r="B7" s="611"/>
      <c r="C7" s="28" t="s">
        <v>33</v>
      </c>
      <c r="D7" s="9" t="s">
        <v>34</v>
      </c>
      <c r="E7" s="519">
        <v>100</v>
      </c>
      <c r="F7" s="520" t="s">
        <v>35</v>
      </c>
      <c r="G7" s="587" t="s">
        <v>22</v>
      </c>
      <c r="H7" s="519" t="s">
        <v>27</v>
      </c>
      <c r="I7" s="26">
        <v>100</v>
      </c>
      <c r="J7" s="26">
        <v>100</v>
      </c>
      <c r="K7" s="26">
        <v>100</v>
      </c>
      <c r="L7" s="25">
        <v>100</v>
      </c>
      <c r="M7" s="577">
        <v>100</v>
      </c>
      <c r="N7" s="519" t="s">
        <v>36</v>
      </c>
      <c r="O7" s="514"/>
      <c r="P7" s="27" t="s">
        <v>682</v>
      </c>
    </row>
    <row r="8" spans="1:17" ht="49.5" customHeight="1" x14ac:dyDescent="0.25">
      <c r="A8" s="608"/>
      <c r="B8" s="611"/>
      <c r="C8" s="31" t="s">
        <v>37</v>
      </c>
      <c r="D8" s="32" t="s">
        <v>38</v>
      </c>
      <c r="E8" s="33">
        <v>2</v>
      </c>
      <c r="F8" s="32" t="s">
        <v>39</v>
      </c>
      <c r="G8" s="397" t="s">
        <v>22</v>
      </c>
      <c r="H8" s="397" t="s">
        <v>18</v>
      </c>
      <c r="I8" s="398">
        <v>0</v>
      </c>
      <c r="J8" s="398">
        <v>0</v>
      </c>
      <c r="K8" s="398">
        <v>50</v>
      </c>
      <c r="L8" s="399">
        <v>50</v>
      </c>
      <c r="M8" s="400">
        <v>100</v>
      </c>
      <c r="N8" s="20" t="s">
        <v>593</v>
      </c>
      <c r="O8" s="21"/>
      <c r="P8" s="27" t="s">
        <v>683</v>
      </c>
    </row>
    <row r="9" spans="1:17" ht="45.75" customHeight="1" x14ac:dyDescent="0.25">
      <c r="A9" s="608"/>
      <c r="B9" s="611"/>
      <c r="C9" s="34" t="s">
        <v>40</v>
      </c>
      <c r="D9" s="32"/>
      <c r="E9" s="33"/>
      <c r="F9" s="35" t="s">
        <v>41</v>
      </c>
      <c r="G9" s="396" t="s">
        <v>22</v>
      </c>
      <c r="H9" s="396" t="s">
        <v>27</v>
      </c>
      <c r="I9" s="398">
        <v>0</v>
      </c>
      <c r="J9" s="398">
        <v>0</v>
      </c>
      <c r="K9" s="398">
        <v>0</v>
      </c>
      <c r="L9" s="399">
        <v>0</v>
      </c>
      <c r="M9" s="400">
        <f t="shared" si="0"/>
        <v>0</v>
      </c>
      <c r="N9" s="20"/>
      <c r="O9" s="9" t="s">
        <v>42</v>
      </c>
      <c r="P9" s="576" t="s">
        <v>682</v>
      </c>
    </row>
    <row r="10" spans="1:17" ht="70.5" customHeight="1" x14ac:dyDescent="0.25">
      <c r="A10" s="608"/>
      <c r="B10" s="611"/>
      <c r="C10" s="548" t="s">
        <v>43</v>
      </c>
      <c r="D10" s="540" t="s">
        <v>454</v>
      </c>
      <c r="E10" s="551">
        <v>161989.28</v>
      </c>
      <c r="F10" s="552" t="s">
        <v>695</v>
      </c>
      <c r="G10" s="36" t="s">
        <v>44</v>
      </c>
      <c r="H10" s="36" t="s">
        <v>18</v>
      </c>
      <c r="I10" s="37">
        <v>40000</v>
      </c>
      <c r="J10" s="37">
        <f>21080+21042</f>
        <v>42122</v>
      </c>
      <c r="K10" s="38">
        <f>14000+2074+900</f>
        <v>16974</v>
      </c>
      <c r="L10" s="30"/>
      <c r="M10" s="39">
        <f t="shared" si="0"/>
        <v>99096</v>
      </c>
      <c r="N10" s="40" t="s">
        <v>99</v>
      </c>
      <c r="O10" s="32"/>
      <c r="P10" s="41"/>
      <c r="Q10" s="41"/>
    </row>
    <row r="11" spans="1:17" ht="57.75" customHeight="1" thickBot="1" x14ac:dyDescent="0.3">
      <c r="A11" s="608"/>
      <c r="B11" s="612"/>
      <c r="C11" s="28" t="s">
        <v>45</v>
      </c>
      <c r="D11" s="553" t="s">
        <v>46</v>
      </c>
      <c r="E11" s="554">
        <v>0.33</v>
      </c>
      <c r="F11" s="555" t="s">
        <v>47</v>
      </c>
      <c r="G11" s="10" t="s">
        <v>22</v>
      </c>
      <c r="H11" s="10" t="s">
        <v>27</v>
      </c>
      <c r="I11" s="42">
        <v>100</v>
      </c>
      <c r="J11" s="42">
        <v>100</v>
      </c>
      <c r="K11" s="42">
        <v>100</v>
      </c>
      <c r="L11" s="43">
        <v>100</v>
      </c>
      <c r="M11" s="27">
        <v>100</v>
      </c>
      <c r="N11" s="556" t="s">
        <v>48</v>
      </c>
      <c r="O11" s="557"/>
      <c r="P11" s="576" t="s">
        <v>682</v>
      </c>
    </row>
    <row r="12" spans="1:17" ht="69.75" customHeight="1" x14ac:dyDescent="0.25">
      <c r="A12" s="608"/>
      <c r="B12" s="607" t="s">
        <v>49</v>
      </c>
      <c r="C12" s="560" t="s">
        <v>50</v>
      </c>
      <c r="D12" s="561" t="s">
        <v>51</v>
      </c>
      <c r="E12" s="562">
        <v>0</v>
      </c>
      <c r="F12" s="563" t="s">
        <v>52</v>
      </c>
      <c r="G12" s="564" t="s">
        <v>22</v>
      </c>
      <c r="H12" s="17" t="s">
        <v>59</v>
      </c>
      <c r="I12" s="566">
        <v>25</v>
      </c>
      <c r="J12" s="566">
        <v>50</v>
      </c>
      <c r="K12" s="566">
        <v>75</v>
      </c>
      <c r="L12" s="565">
        <v>100</v>
      </c>
      <c r="M12" s="567">
        <v>100</v>
      </c>
      <c r="N12" s="562" t="s">
        <v>100</v>
      </c>
      <c r="O12" s="568"/>
      <c r="P12" s="576" t="s">
        <v>683</v>
      </c>
    </row>
    <row r="13" spans="1:17" ht="69.75" customHeight="1" thickBot="1" x14ac:dyDescent="0.3">
      <c r="A13" s="608"/>
      <c r="B13" s="608"/>
      <c r="C13" s="558" t="s">
        <v>459</v>
      </c>
      <c r="D13" s="512" t="s">
        <v>53</v>
      </c>
      <c r="E13" s="550"/>
      <c r="F13" s="46" t="s">
        <v>54</v>
      </c>
      <c r="G13" s="550" t="s">
        <v>55</v>
      </c>
      <c r="H13" s="65" t="s">
        <v>56</v>
      </c>
      <c r="I13" s="64">
        <v>0</v>
      </c>
      <c r="J13" s="64">
        <v>1</v>
      </c>
      <c r="K13" s="64">
        <v>1</v>
      </c>
      <c r="L13" s="47">
        <v>1</v>
      </c>
      <c r="M13" s="54">
        <v>1</v>
      </c>
      <c r="N13" s="84" t="s">
        <v>81</v>
      </c>
      <c r="O13" s="559"/>
      <c r="P13" s="576" t="s">
        <v>683</v>
      </c>
    </row>
    <row r="14" spans="1:17" ht="39.75" customHeight="1" thickBot="1" x14ac:dyDescent="0.3">
      <c r="A14" s="608"/>
      <c r="B14" s="608"/>
      <c r="C14" s="548" t="s">
        <v>674</v>
      </c>
      <c r="D14" s="211" t="s">
        <v>57</v>
      </c>
      <c r="E14" s="16"/>
      <c r="F14" s="48" t="s">
        <v>58</v>
      </c>
      <c r="G14" s="16" t="s">
        <v>22</v>
      </c>
      <c r="H14" s="17" t="s">
        <v>59</v>
      </c>
      <c r="I14" s="18">
        <v>0</v>
      </c>
      <c r="J14" s="18">
        <v>0</v>
      </c>
      <c r="K14" s="18">
        <v>20</v>
      </c>
      <c r="L14" s="49">
        <v>20</v>
      </c>
      <c r="M14" s="45">
        <f>SUM(I14:L14)</f>
        <v>40</v>
      </c>
      <c r="N14" s="94" t="s">
        <v>101</v>
      </c>
      <c r="O14" s="21"/>
      <c r="P14" s="576" t="s">
        <v>683</v>
      </c>
    </row>
    <row r="15" spans="1:17" ht="94.5" customHeight="1" x14ac:dyDescent="0.25">
      <c r="A15" s="608"/>
      <c r="B15" s="608"/>
      <c r="C15" s="50" t="s">
        <v>60</v>
      </c>
      <c r="D15" s="570" t="s">
        <v>675</v>
      </c>
      <c r="E15" s="36">
        <v>0</v>
      </c>
      <c r="F15" s="51" t="s">
        <v>61</v>
      </c>
      <c r="G15" s="569" t="s">
        <v>55</v>
      </c>
      <c r="H15" s="53" t="s">
        <v>18</v>
      </c>
      <c r="I15" s="52">
        <v>1</v>
      </c>
      <c r="J15" s="52">
        <v>1</v>
      </c>
      <c r="K15" s="54">
        <v>2</v>
      </c>
      <c r="L15" s="52">
        <v>1</v>
      </c>
      <c r="M15" s="55">
        <f>SUM(I15:L15)</f>
        <v>5</v>
      </c>
      <c r="N15" s="84" t="s">
        <v>81</v>
      </c>
      <c r="O15" s="95"/>
      <c r="P15" s="576" t="s">
        <v>683</v>
      </c>
    </row>
    <row r="16" spans="1:17" ht="60" customHeight="1" x14ac:dyDescent="0.25">
      <c r="A16" s="608"/>
      <c r="B16" s="608"/>
      <c r="C16" s="382" t="s">
        <v>452</v>
      </c>
      <c r="D16" s="547" t="s">
        <v>62</v>
      </c>
      <c r="E16" s="519" t="s">
        <v>63</v>
      </c>
      <c r="F16" s="70" t="s">
        <v>453</v>
      </c>
      <c r="G16" s="569" t="s">
        <v>55</v>
      </c>
      <c r="H16" s="519" t="s">
        <v>59</v>
      </c>
      <c r="I16" s="585">
        <v>0</v>
      </c>
      <c r="J16" s="519">
        <v>1</v>
      </c>
      <c r="K16" s="549">
        <v>2</v>
      </c>
      <c r="L16" s="519">
        <v>1</v>
      </c>
      <c r="M16" s="521">
        <f>SUM(I16:L16)</f>
        <v>4</v>
      </c>
      <c r="N16" s="519" t="s">
        <v>102</v>
      </c>
      <c r="O16" s="21"/>
      <c r="P16" s="576" t="s">
        <v>683</v>
      </c>
    </row>
    <row r="17" spans="1:16" ht="104.25" customHeight="1" x14ac:dyDescent="0.25">
      <c r="A17" s="608"/>
      <c r="B17" s="608"/>
      <c r="C17" s="571" t="s">
        <v>456</v>
      </c>
      <c r="D17" s="57" t="s">
        <v>64</v>
      </c>
      <c r="E17" s="11"/>
      <c r="F17" s="625" t="s">
        <v>65</v>
      </c>
      <c r="G17" s="606" t="s">
        <v>66</v>
      </c>
      <c r="H17" s="627" t="s">
        <v>27</v>
      </c>
      <c r="I17" s="606">
        <v>1</v>
      </c>
      <c r="J17" s="606">
        <v>1</v>
      </c>
      <c r="K17" s="624">
        <v>2</v>
      </c>
      <c r="L17" s="606">
        <v>0</v>
      </c>
      <c r="M17" s="622">
        <f t="shared" ref="M17:M22" si="1">SUM(I17:L17)</f>
        <v>4</v>
      </c>
      <c r="N17" s="619" t="s">
        <v>67</v>
      </c>
      <c r="O17" s="621" t="s">
        <v>68</v>
      </c>
      <c r="P17" s="605" t="s">
        <v>683</v>
      </c>
    </row>
    <row r="18" spans="1:16" ht="125.25" customHeight="1" x14ac:dyDescent="0.25">
      <c r="A18" s="608"/>
      <c r="B18" s="608"/>
      <c r="C18" s="572"/>
      <c r="D18" s="32" t="s">
        <v>69</v>
      </c>
      <c r="E18" s="36"/>
      <c r="F18" s="626"/>
      <c r="G18" s="606"/>
      <c r="H18" s="627"/>
      <c r="I18" s="606"/>
      <c r="J18" s="606"/>
      <c r="K18" s="624"/>
      <c r="L18" s="606"/>
      <c r="M18" s="623"/>
      <c r="N18" s="620"/>
      <c r="O18" s="621"/>
      <c r="P18" s="605"/>
    </row>
    <row r="19" spans="1:16" ht="94.5" customHeight="1" x14ac:dyDescent="0.25">
      <c r="A19" s="608"/>
      <c r="B19" s="608"/>
      <c r="C19" s="60" t="s">
        <v>70</v>
      </c>
      <c r="D19" s="57" t="s">
        <v>676</v>
      </c>
      <c r="E19" s="16"/>
      <c r="F19" s="62" t="s">
        <v>71</v>
      </c>
      <c r="G19" s="16" t="s">
        <v>66</v>
      </c>
      <c r="H19" s="17" t="s">
        <v>18</v>
      </c>
      <c r="I19" s="18">
        <v>2</v>
      </c>
      <c r="J19" s="18">
        <v>4</v>
      </c>
      <c r="K19" s="18">
        <v>4</v>
      </c>
      <c r="L19" s="17">
        <v>4</v>
      </c>
      <c r="M19" s="29">
        <f t="shared" si="1"/>
        <v>14</v>
      </c>
      <c r="N19" s="44" t="s">
        <v>72</v>
      </c>
      <c r="O19" s="21"/>
      <c r="P19" s="576" t="s">
        <v>683</v>
      </c>
    </row>
    <row r="20" spans="1:16" ht="70.5" customHeight="1" x14ac:dyDescent="0.25">
      <c r="A20" s="608"/>
      <c r="B20" s="608"/>
      <c r="C20" s="382" t="s">
        <v>73</v>
      </c>
      <c r="D20" s="46" t="s">
        <v>74</v>
      </c>
      <c r="E20" s="44">
        <v>0</v>
      </c>
      <c r="F20" s="540" t="s">
        <v>681</v>
      </c>
      <c r="G20" s="573" t="s">
        <v>66</v>
      </c>
      <c r="H20" s="63" t="s">
        <v>18</v>
      </c>
      <c r="I20" s="64">
        <v>4</v>
      </c>
      <c r="J20" s="64">
        <v>4</v>
      </c>
      <c r="K20" s="64">
        <v>4</v>
      </c>
      <c r="L20" s="65">
        <v>4</v>
      </c>
      <c r="M20" s="66">
        <f t="shared" si="1"/>
        <v>16</v>
      </c>
      <c r="N20" s="58" t="s">
        <v>75</v>
      </c>
      <c r="O20" s="21"/>
      <c r="P20" s="576"/>
    </row>
    <row r="21" spans="1:16" ht="70.5" customHeight="1" x14ac:dyDescent="0.25">
      <c r="A21" s="608"/>
      <c r="B21" s="608"/>
      <c r="C21" s="383" t="s">
        <v>76</v>
      </c>
      <c r="D21" s="57" t="s">
        <v>677</v>
      </c>
      <c r="E21" s="16"/>
      <c r="F21" s="32" t="s">
        <v>77</v>
      </c>
      <c r="G21" s="575" t="s">
        <v>22</v>
      </c>
      <c r="H21" s="67" t="s">
        <v>56</v>
      </c>
      <c r="I21" s="18">
        <v>25</v>
      </c>
      <c r="J21" s="18">
        <v>50</v>
      </c>
      <c r="K21" s="18">
        <v>75</v>
      </c>
      <c r="L21" s="17">
        <v>100</v>
      </c>
      <c r="M21" s="68">
        <v>100</v>
      </c>
      <c r="N21" s="69" t="s">
        <v>78</v>
      </c>
      <c r="O21" s="21"/>
      <c r="P21" s="576"/>
    </row>
    <row r="22" spans="1:16" ht="60" customHeight="1" x14ac:dyDescent="0.25">
      <c r="A22" s="608"/>
      <c r="B22" s="608"/>
      <c r="C22" s="50" t="s">
        <v>79</v>
      </c>
      <c r="D22" s="57" t="s">
        <v>678</v>
      </c>
      <c r="E22" s="16"/>
      <c r="F22" s="70" t="s">
        <v>80</v>
      </c>
      <c r="G22" s="24" t="s">
        <v>66</v>
      </c>
      <c r="H22" s="47" t="s">
        <v>18</v>
      </c>
      <c r="I22" s="18">
        <v>0</v>
      </c>
      <c r="J22" s="71">
        <v>0</v>
      </c>
      <c r="K22" s="71">
        <v>1</v>
      </c>
      <c r="L22" s="72">
        <v>0</v>
      </c>
      <c r="M22" s="73">
        <f t="shared" si="1"/>
        <v>1</v>
      </c>
      <c r="N22" s="44" t="s">
        <v>81</v>
      </c>
      <c r="O22" s="21"/>
      <c r="P22" s="576"/>
    </row>
    <row r="23" spans="1:16" ht="71.25" customHeight="1" x14ac:dyDescent="0.25">
      <c r="A23" s="608"/>
      <c r="B23" s="608"/>
      <c r="C23" s="383" t="s">
        <v>702</v>
      </c>
      <c r="D23" s="431" t="s">
        <v>82</v>
      </c>
      <c r="E23" s="24">
        <v>0</v>
      </c>
      <c r="F23" s="74" t="s">
        <v>703</v>
      </c>
      <c r="G23" s="16" t="s">
        <v>22</v>
      </c>
      <c r="H23" s="67" t="s">
        <v>59</v>
      </c>
      <c r="I23" s="18">
        <v>20</v>
      </c>
      <c r="J23" s="18">
        <v>20</v>
      </c>
      <c r="K23" s="18">
        <v>30</v>
      </c>
      <c r="L23" s="17">
        <v>30</v>
      </c>
      <c r="M23" s="29">
        <f>SUM(I23:L23)</f>
        <v>100</v>
      </c>
      <c r="N23" s="75" t="s">
        <v>81</v>
      </c>
      <c r="O23" s="21"/>
      <c r="P23" s="576"/>
    </row>
    <row r="24" spans="1:16" ht="66.75" customHeight="1" thickBot="1" x14ac:dyDescent="0.3">
      <c r="A24" s="608"/>
      <c r="B24" s="609"/>
      <c r="C24" s="50" t="s">
        <v>455</v>
      </c>
      <c r="D24" s="513" t="s">
        <v>83</v>
      </c>
      <c r="E24" s="76">
        <v>17</v>
      </c>
      <c r="F24" s="35" t="s">
        <v>84</v>
      </c>
      <c r="G24" s="77" t="s">
        <v>22</v>
      </c>
      <c r="H24" s="17" t="s">
        <v>18</v>
      </c>
      <c r="I24" s="18">
        <v>25</v>
      </c>
      <c r="J24" s="18">
        <v>50</v>
      </c>
      <c r="K24" s="18">
        <v>75</v>
      </c>
      <c r="L24" s="17">
        <v>100</v>
      </c>
      <c r="M24" s="78">
        <v>100</v>
      </c>
      <c r="N24" s="44" t="s">
        <v>465</v>
      </c>
      <c r="O24" s="21"/>
      <c r="P24" s="576" t="s">
        <v>683</v>
      </c>
    </row>
    <row r="25" spans="1:16" ht="45" customHeight="1" x14ac:dyDescent="0.25">
      <c r="A25" s="608"/>
      <c r="B25" s="607" t="s">
        <v>85</v>
      </c>
      <c r="C25" s="79" t="s">
        <v>86</v>
      </c>
      <c r="D25" s="80"/>
      <c r="E25" s="24">
        <v>0</v>
      </c>
      <c r="F25" s="36" t="s">
        <v>87</v>
      </c>
      <c r="G25" s="77" t="s">
        <v>17</v>
      </c>
      <c r="H25" s="17" t="s">
        <v>56</v>
      </c>
      <c r="I25" s="18">
        <v>100</v>
      </c>
      <c r="J25" s="18">
        <v>100</v>
      </c>
      <c r="K25" s="18">
        <v>100</v>
      </c>
      <c r="L25" s="17">
        <v>100</v>
      </c>
      <c r="M25" s="81">
        <v>100</v>
      </c>
      <c r="N25" s="58" t="s">
        <v>88</v>
      </c>
      <c r="O25" s="21"/>
      <c r="P25" s="576"/>
    </row>
    <row r="26" spans="1:16" ht="69.75" customHeight="1" x14ac:dyDescent="0.25">
      <c r="A26" s="608"/>
      <c r="B26" s="608"/>
      <c r="C26" s="32" t="s">
        <v>432</v>
      </c>
      <c r="D26" s="80"/>
      <c r="E26" s="24">
        <v>27</v>
      </c>
      <c r="F26" s="77" t="s">
        <v>89</v>
      </c>
      <c r="G26" s="16" t="s">
        <v>55</v>
      </c>
      <c r="H26" s="16" t="s">
        <v>59</v>
      </c>
      <c r="I26" s="16">
        <v>5</v>
      </c>
      <c r="J26" s="16">
        <v>7</v>
      </c>
      <c r="K26" s="33">
        <v>8</v>
      </c>
      <c r="L26" s="16">
        <v>10</v>
      </c>
      <c r="M26" s="81">
        <f>SUM(I26:L26)</f>
        <v>30</v>
      </c>
      <c r="N26" s="58" t="s">
        <v>88</v>
      </c>
      <c r="O26" s="21"/>
      <c r="P26" s="576"/>
    </row>
    <row r="27" spans="1:16" ht="69.75" customHeight="1" x14ac:dyDescent="0.25">
      <c r="A27" s="608"/>
      <c r="B27" s="608"/>
      <c r="C27" s="32" t="s">
        <v>90</v>
      </c>
      <c r="D27" s="82"/>
      <c r="E27" s="17">
        <v>100</v>
      </c>
      <c r="F27" s="75" t="s">
        <v>91</v>
      </c>
      <c r="G27" s="16" t="s">
        <v>17</v>
      </c>
      <c r="H27" s="17" t="s">
        <v>56</v>
      </c>
      <c r="I27" s="17">
        <v>100</v>
      </c>
      <c r="J27" s="17">
        <v>100</v>
      </c>
      <c r="K27" s="17">
        <v>100</v>
      </c>
      <c r="L27" s="17">
        <v>100</v>
      </c>
      <c r="M27" s="81">
        <v>100</v>
      </c>
      <c r="N27" s="58" t="s">
        <v>88</v>
      </c>
      <c r="O27" s="21"/>
      <c r="P27" s="576"/>
    </row>
    <row r="28" spans="1:16" ht="45" customHeight="1" x14ac:dyDescent="0.25">
      <c r="A28" s="608"/>
      <c r="B28" s="608"/>
      <c r="C28" s="9" t="s">
        <v>92</v>
      </c>
      <c r="D28" s="83"/>
      <c r="E28" s="65"/>
      <c r="F28" s="9" t="s">
        <v>93</v>
      </c>
      <c r="G28" s="84" t="s">
        <v>55</v>
      </c>
      <c r="H28" s="17" t="s">
        <v>59</v>
      </c>
      <c r="I28" s="85">
        <v>0</v>
      </c>
      <c r="J28" s="16">
        <v>30</v>
      </c>
      <c r="K28" s="16">
        <v>30</v>
      </c>
      <c r="L28" s="16">
        <v>20</v>
      </c>
      <c r="M28" s="81">
        <f>SUM(I28:L28)</f>
        <v>80</v>
      </c>
      <c r="N28" s="44" t="s">
        <v>81</v>
      </c>
      <c r="O28" s="21"/>
      <c r="P28" s="576"/>
    </row>
    <row r="29" spans="1:16" ht="69" customHeight="1" x14ac:dyDescent="0.25">
      <c r="A29" s="608"/>
      <c r="B29" s="608"/>
      <c r="C29" s="86" t="s">
        <v>427</v>
      </c>
      <c r="D29" s="87"/>
      <c r="E29" s="88"/>
      <c r="F29" s="89" t="s">
        <v>94</v>
      </c>
      <c r="G29" s="84" t="s">
        <v>17</v>
      </c>
      <c r="H29" s="17" t="s">
        <v>56</v>
      </c>
      <c r="I29" s="18">
        <v>75</v>
      </c>
      <c r="J29" s="18">
        <v>85</v>
      </c>
      <c r="K29" s="18">
        <v>90</v>
      </c>
      <c r="L29" s="17">
        <v>95</v>
      </c>
      <c r="M29" s="81">
        <v>95</v>
      </c>
      <c r="N29" s="90" t="s">
        <v>81</v>
      </c>
      <c r="O29" s="21"/>
      <c r="P29" s="576"/>
    </row>
    <row r="30" spans="1:16" ht="99.75" customHeight="1" thickBot="1" x14ac:dyDescent="0.3">
      <c r="A30" s="609"/>
      <c r="B30" s="609"/>
      <c r="C30" s="91" t="s">
        <v>95</v>
      </c>
      <c r="D30" s="598" t="s">
        <v>96</v>
      </c>
      <c r="E30" s="92"/>
      <c r="F30" s="51" t="s">
        <v>97</v>
      </c>
      <c r="G30" s="93" t="s">
        <v>66</v>
      </c>
      <c r="H30" s="36" t="s">
        <v>27</v>
      </c>
      <c r="I30" s="59">
        <v>1</v>
      </c>
      <c r="J30" s="54">
        <v>0</v>
      </c>
      <c r="K30" s="54">
        <v>1</v>
      </c>
      <c r="L30" s="54">
        <v>0</v>
      </c>
      <c r="M30" s="66">
        <f>SUM(I30:L30)</f>
        <v>2</v>
      </c>
      <c r="N30" s="94" t="s">
        <v>98</v>
      </c>
      <c r="O30" s="16" t="s">
        <v>68</v>
      </c>
      <c r="P30" s="576"/>
    </row>
  </sheetData>
  <mergeCells count="17">
    <mergeCell ref="A1:G1"/>
    <mergeCell ref="I1:O1"/>
    <mergeCell ref="J17:J18"/>
    <mergeCell ref="N17:N18"/>
    <mergeCell ref="O17:O18"/>
    <mergeCell ref="L17:L18"/>
    <mergeCell ref="M17:M18"/>
    <mergeCell ref="B12:B24"/>
    <mergeCell ref="K17:K18"/>
    <mergeCell ref="F17:F18"/>
    <mergeCell ref="G17:G18"/>
    <mergeCell ref="H17:H18"/>
    <mergeCell ref="P17:P18"/>
    <mergeCell ref="I17:I18"/>
    <mergeCell ref="A3:A30"/>
    <mergeCell ref="B3:B11"/>
    <mergeCell ref="B25:B30"/>
  </mergeCells>
  <dataValidations count="2">
    <dataValidation type="list" allowBlank="1" showInputMessage="1" showErrorMessage="1" sqref="H19:H30 H8:H17" xr:uid="{00000000-0002-0000-0000-000000000000}">
      <formula1>$G$56:$G$57</formula1>
    </dataValidation>
    <dataValidation type="list" allowBlank="1" showInputMessage="1" showErrorMessage="1" sqref="G8:G17 G3:H7 G19:G30" xr:uid="{00000000-0002-0000-0000-000001000000}">
      <formula1>#REF!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view="pageBreakPreview" topLeftCell="E24" zoomScale="80" zoomScaleNormal="100" zoomScaleSheetLayoutView="80" workbookViewId="0">
      <selection activeCell="J25" sqref="J25"/>
    </sheetView>
  </sheetViews>
  <sheetFormatPr baseColWidth="10" defaultRowHeight="15" x14ac:dyDescent="0.25"/>
  <cols>
    <col min="1" max="1" width="8.42578125" customWidth="1"/>
    <col min="2" max="2" width="10.42578125" customWidth="1"/>
    <col min="3" max="3" width="31.85546875" bestFit="1" customWidth="1"/>
    <col min="5" max="5" width="30" customWidth="1"/>
    <col min="6" max="6" width="22.85546875" customWidth="1"/>
    <col min="7" max="7" width="9.28515625" customWidth="1"/>
    <col min="8" max="8" width="8.7109375" customWidth="1"/>
    <col min="9" max="9" width="7.140625" customWidth="1"/>
    <col min="10" max="10" width="7.28515625" customWidth="1"/>
    <col min="11" max="11" width="7" customWidth="1"/>
    <col min="12" max="12" width="6.85546875" customWidth="1"/>
    <col min="13" max="13" width="8.85546875" customWidth="1"/>
    <col min="14" max="14" width="11.42578125" customWidth="1"/>
    <col min="15" max="15" width="12.140625" customWidth="1"/>
  </cols>
  <sheetData>
    <row r="1" spans="1:15" ht="15.75" thickBot="1" x14ac:dyDescent="0.3">
      <c r="A1" s="640"/>
      <c r="B1" s="641"/>
      <c r="C1" s="641"/>
      <c r="D1" s="641"/>
      <c r="E1" s="641"/>
      <c r="F1" s="641"/>
      <c r="G1" s="642"/>
      <c r="H1" s="96"/>
      <c r="I1" s="643" t="s">
        <v>0</v>
      </c>
      <c r="J1" s="644"/>
      <c r="K1" s="644"/>
      <c r="L1" s="644"/>
      <c r="M1" s="644"/>
      <c r="N1" s="644"/>
      <c r="O1" s="645"/>
    </row>
    <row r="2" spans="1:15" ht="23.25" thickBot="1" x14ac:dyDescent="0.3">
      <c r="A2" s="374" t="s">
        <v>1</v>
      </c>
      <c r="B2" s="98" t="s">
        <v>2</v>
      </c>
      <c r="C2" s="99" t="s">
        <v>3</v>
      </c>
      <c r="D2" s="99" t="s">
        <v>5</v>
      </c>
      <c r="E2" s="99" t="s">
        <v>4</v>
      </c>
      <c r="F2" s="98" t="s">
        <v>6</v>
      </c>
      <c r="G2" s="99" t="s">
        <v>7</v>
      </c>
      <c r="H2" s="99" t="s">
        <v>103</v>
      </c>
      <c r="I2" s="98">
        <v>2020</v>
      </c>
      <c r="J2" s="98">
        <v>2021</v>
      </c>
      <c r="K2" s="98">
        <v>2022</v>
      </c>
      <c r="L2" s="98">
        <v>2023</v>
      </c>
      <c r="M2" s="98" t="s">
        <v>9</v>
      </c>
      <c r="N2" s="100" t="s">
        <v>10</v>
      </c>
      <c r="O2" s="101" t="s">
        <v>104</v>
      </c>
    </row>
    <row r="3" spans="1:15" ht="45.75" customHeight="1" thickBot="1" x14ac:dyDescent="0.3">
      <c r="A3" s="637" t="s">
        <v>105</v>
      </c>
      <c r="B3" s="637" t="s">
        <v>106</v>
      </c>
      <c r="C3" s="646" t="s">
        <v>107</v>
      </c>
      <c r="D3" s="649">
        <v>17465</v>
      </c>
      <c r="E3" s="652" t="s">
        <v>108</v>
      </c>
      <c r="F3" s="102" t="s">
        <v>109</v>
      </c>
      <c r="G3" s="103" t="s">
        <v>66</v>
      </c>
      <c r="H3" s="104" t="s">
        <v>59</v>
      </c>
      <c r="I3" s="105">
        <v>3000</v>
      </c>
      <c r="J3" s="105">
        <v>6000</v>
      </c>
      <c r="K3" s="105">
        <v>2500</v>
      </c>
      <c r="L3" s="104">
        <v>3500</v>
      </c>
      <c r="M3" s="106">
        <f>SUM(I3:L3)</f>
        <v>15000</v>
      </c>
      <c r="N3" s="107"/>
      <c r="O3" s="108"/>
    </row>
    <row r="4" spans="1:15" ht="57" thickBot="1" x14ac:dyDescent="0.3">
      <c r="A4" s="638"/>
      <c r="B4" s="638"/>
      <c r="C4" s="647"/>
      <c r="D4" s="650"/>
      <c r="E4" s="653"/>
      <c r="F4" s="9" t="s">
        <v>684</v>
      </c>
      <c r="G4" s="103" t="s">
        <v>66</v>
      </c>
      <c r="H4" s="104" t="s">
        <v>59</v>
      </c>
      <c r="I4" s="105">
        <v>1</v>
      </c>
      <c r="J4" s="105">
        <v>1</v>
      </c>
      <c r="K4" s="105">
        <v>1</v>
      </c>
      <c r="L4" s="104"/>
      <c r="M4" s="106">
        <f>SUM(I4:L4)</f>
        <v>3</v>
      </c>
      <c r="N4" s="109" t="s">
        <v>110</v>
      </c>
      <c r="O4" s="16" t="s">
        <v>68</v>
      </c>
    </row>
    <row r="5" spans="1:15" ht="45.75" customHeight="1" thickBot="1" x14ac:dyDescent="0.3">
      <c r="A5" s="638"/>
      <c r="B5" s="638"/>
      <c r="C5" s="648"/>
      <c r="D5" s="651"/>
      <c r="E5" s="654"/>
      <c r="F5" s="110" t="s">
        <v>111</v>
      </c>
      <c r="G5" s="111" t="s">
        <v>66</v>
      </c>
      <c r="H5" s="112" t="s">
        <v>59</v>
      </c>
      <c r="I5" s="113">
        <v>1</v>
      </c>
      <c r="J5" s="114">
        <v>1</v>
      </c>
      <c r="K5" s="114">
        <v>1</v>
      </c>
      <c r="L5" s="115">
        <v>1</v>
      </c>
      <c r="M5" s="116">
        <v>1</v>
      </c>
      <c r="N5" s="117" t="s">
        <v>112</v>
      </c>
      <c r="O5" s="16" t="s">
        <v>68</v>
      </c>
    </row>
    <row r="6" spans="1:15" ht="160.5" customHeight="1" thickBot="1" x14ac:dyDescent="0.3">
      <c r="A6" s="638"/>
      <c r="B6" s="638"/>
      <c r="C6" s="103"/>
      <c r="D6" s="118"/>
      <c r="E6" s="589" t="s">
        <v>113</v>
      </c>
      <c r="F6" s="119" t="s">
        <v>114</v>
      </c>
      <c r="G6" s="111" t="s">
        <v>66</v>
      </c>
      <c r="H6" s="112" t="s">
        <v>59</v>
      </c>
      <c r="I6" s="120">
        <v>1</v>
      </c>
      <c r="J6" s="121"/>
      <c r="K6" s="121"/>
      <c r="L6" s="122"/>
      <c r="M6" s="116">
        <f>SUM(I6:L6)</f>
        <v>1</v>
      </c>
      <c r="N6" s="117" t="s">
        <v>115</v>
      </c>
      <c r="O6" s="16" t="s">
        <v>68</v>
      </c>
    </row>
    <row r="7" spans="1:15" ht="57" thickBot="1" x14ac:dyDescent="0.3">
      <c r="A7" s="638"/>
      <c r="B7" s="638"/>
      <c r="C7" s="123" t="s">
        <v>116</v>
      </c>
      <c r="D7" s="103">
        <v>16.600000000000001</v>
      </c>
      <c r="E7" s="590" t="s">
        <v>117</v>
      </c>
      <c r="F7" s="125" t="s">
        <v>118</v>
      </c>
      <c r="G7" s="126" t="s">
        <v>22</v>
      </c>
      <c r="H7" s="127" t="s">
        <v>18</v>
      </c>
      <c r="I7" s="128">
        <v>0</v>
      </c>
      <c r="J7" s="128">
        <v>0</v>
      </c>
      <c r="K7" s="128">
        <v>8.33</v>
      </c>
      <c r="L7" s="129">
        <v>8.33</v>
      </c>
      <c r="M7" s="130">
        <f t="shared" ref="M7:M24" si="0">SUM(I7:L7)</f>
        <v>16.66</v>
      </c>
      <c r="N7" s="131" t="s">
        <v>443</v>
      </c>
      <c r="O7" s="16" t="s">
        <v>685</v>
      </c>
    </row>
    <row r="8" spans="1:15" ht="39" customHeight="1" thickBot="1" x14ac:dyDescent="0.3">
      <c r="A8" s="638"/>
      <c r="B8" s="638"/>
      <c r="C8" s="123" t="s">
        <v>119</v>
      </c>
      <c r="D8" s="103">
        <v>90</v>
      </c>
      <c r="E8" s="103"/>
      <c r="F8" s="185" t="s">
        <v>120</v>
      </c>
      <c r="G8" s="103" t="s">
        <v>22</v>
      </c>
      <c r="H8" s="104" t="s">
        <v>27</v>
      </c>
      <c r="I8" s="105">
        <v>0</v>
      </c>
      <c r="J8" s="105">
        <v>0</v>
      </c>
      <c r="K8" s="105">
        <v>95</v>
      </c>
      <c r="L8" s="104">
        <v>100</v>
      </c>
      <c r="M8" s="132">
        <v>100</v>
      </c>
      <c r="N8" s="363" t="s">
        <v>121</v>
      </c>
      <c r="O8" s="134" t="s">
        <v>682</v>
      </c>
    </row>
    <row r="9" spans="1:15" ht="34.5" thickBot="1" x14ac:dyDescent="0.3">
      <c r="A9" s="638"/>
      <c r="B9" s="638"/>
      <c r="C9" s="123"/>
      <c r="D9" s="103"/>
      <c r="E9" s="103"/>
      <c r="F9" s="125" t="s">
        <v>120</v>
      </c>
      <c r="G9" s="135" t="s">
        <v>17</v>
      </c>
      <c r="H9" s="115" t="s">
        <v>56</v>
      </c>
      <c r="I9" s="114">
        <v>0</v>
      </c>
      <c r="J9" s="114">
        <v>0</v>
      </c>
      <c r="K9" s="114">
        <v>0</v>
      </c>
      <c r="L9" s="115">
        <v>10</v>
      </c>
      <c r="M9" s="136">
        <f>SUM(I9:L9)</f>
        <v>10</v>
      </c>
      <c r="N9" s="364" t="s">
        <v>122</v>
      </c>
      <c r="O9" s="134" t="s">
        <v>682</v>
      </c>
    </row>
    <row r="10" spans="1:15" ht="48" customHeight="1" thickBot="1" x14ac:dyDescent="0.3">
      <c r="A10" s="638"/>
      <c r="B10" s="638"/>
      <c r="C10" s="124" t="s">
        <v>123</v>
      </c>
      <c r="D10" s="135" t="s">
        <v>124</v>
      </c>
      <c r="E10" s="135"/>
      <c r="F10" s="137" t="s">
        <v>125</v>
      </c>
      <c r="G10" s="138" t="s">
        <v>22</v>
      </c>
      <c r="H10" s="139" t="s">
        <v>18</v>
      </c>
      <c r="I10" s="138">
        <v>0</v>
      </c>
      <c r="J10" s="138">
        <v>0</v>
      </c>
      <c r="K10" s="138">
        <v>16.66</v>
      </c>
      <c r="L10" s="138">
        <v>16.66</v>
      </c>
      <c r="M10" s="140">
        <f t="shared" si="0"/>
        <v>33.32</v>
      </c>
      <c r="N10" s="141" t="s">
        <v>444</v>
      </c>
      <c r="O10" s="134" t="s">
        <v>682</v>
      </c>
    </row>
    <row r="11" spans="1:15" ht="45" x14ac:dyDescent="0.25">
      <c r="A11" s="638"/>
      <c r="B11" s="638"/>
      <c r="C11" s="655" t="s">
        <v>126</v>
      </c>
      <c r="D11" s="142">
        <v>58.3</v>
      </c>
      <c r="E11" s="142"/>
      <c r="F11" s="143" t="s">
        <v>127</v>
      </c>
      <c r="G11" s="144" t="s">
        <v>22</v>
      </c>
      <c r="H11" s="144" t="s">
        <v>18</v>
      </c>
      <c r="I11" s="145">
        <v>0</v>
      </c>
      <c r="J11" s="145">
        <v>0</v>
      </c>
      <c r="K11" s="145">
        <v>0</v>
      </c>
      <c r="L11" s="145">
        <v>8.33</v>
      </c>
      <c r="M11" s="140">
        <f t="shared" si="0"/>
        <v>8.33</v>
      </c>
      <c r="N11" s="148" t="s">
        <v>696</v>
      </c>
      <c r="O11" s="134" t="s">
        <v>682</v>
      </c>
    </row>
    <row r="12" spans="1:15" ht="57" thickBot="1" x14ac:dyDescent="0.3">
      <c r="A12" s="638"/>
      <c r="B12" s="638"/>
      <c r="C12" s="656"/>
      <c r="D12" s="142">
        <v>0</v>
      </c>
      <c r="E12" s="142"/>
      <c r="F12" s="146" t="s">
        <v>128</v>
      </c>
      <c r="G12" s="144" t="s">
        <v>66</v>
      </c>
      <c r="H12" s="145" t="s">
        <v>18</v>
      </c>
      <c r="I12" s="145">
        <v>0</v>
      </c>
      <c r="J12" s="145">
        <v>0</v>
      </c>
      <c r="K12" s="140">
        <v>2</v>
      </c>
      <c r="L12" s="145">
        <v>2</v>
      </c>
      <c r="M12" s="140">
        <f t="shared" si="0"/>
        <v>4</v>
      </c>
      <c r="N12" s="141" t="s">
        <v>129</v>
      </c>
      <c r="O12" s="134"/>
    </row>
    <row r="13" spans="1:15" ht="35.25" customHeight="1" thickBot="1" x14ac:dyDescent="0.3">
      <c r="A13" s="638"/>
      <c r="B13" s="638"/>
      <c r="C13" s="150" t="s">
        <v>445</v>
      </c>
      <c r="D13" s="366">
        <v>0</v>
      </c>
      <c r="E13" s="366"/>
      <c r="F13" s="375" t="s">
        <v>446</v>
      </c>
      <c r="G13" s="144" t="s">
        <v>22</v>
      </c>
      <c r="H13" s="586" t="s">
        <v>27</v>
      </c>
      <c r="I13" s="145">
        <v>0</v>
      </c>
      <c r="J13" s="145">
        <v>0</v>
      </c>
      <c r="K13" s="367">
        <v>0</v>
      </c>
      <c r="L13" s="145">
        <v>10</v>
      </c>
      <c r="M13" s="367">
        <f t="shared" si="0"/>
        <v>10</v>
      </c>
      <c r="N13" s="365" t="s">
        <v>697</v>
      </c>
      <c r="O13" s="134"/>
    </row>
    <row r="14" spans="1:15" ht="93" customHeight="1" thickBot="1" x14ac:dyDescent="0.3">
      <c r="A14" s="638"/>
      <c r="B14" s="638"/>
      <c r="C14" s="147"/>
      <c r="D14" s="142"/>
      <c r="E14" s="148" t="s">
        <v>698</v>
      </c>
      <c r="F14" s="146" t="s">
        <v>130</v>
      </c>
      <c r="G14" s="144" t="s">
        <v>66</v>
      </c>
      <c r="H14" s="145" t="s">
        <v>18</v>
      </c>
      <c r="I14" s="145">
        <v>0</v>
      </c>
      <c r="J14" s="145">
        <v>2</v>
      </c>
      <c r="K14" s="140">
        <v>2</v>
      </c>
      <c r="L14" s="145">
        <v>1</v>
      </c>
      <c r="M14" s="132">
        <v>5</v>
      </c>
      <c r="N14" s="149" t="s">
        <v>131</v>
      </c>
      <c r="O14" s="16" t="s">
        <v>68</v>
      </c>
    </row>
    <row r="15" spans="1:15" ht="69.75" customHeight="1" thickBot="1" x14ac:dyDescent="0.3">
      <c r="A15" s="638"/>
      <c r="B15" s="638"/>
      <c r="C15" s="150" t="s">
        <v>132</v>
      </c>
      <c r="D15" s="142">
        <v>15</v>
      </c>
      <c r="E15" s="394" t="s">
        <v>466</v>
      </c>
      <c r="F15" s="151" t="s">
        <v>133</v>
      </c>
      <c r="G15" s="142" t="s">
        <v>134</v>
      </c>
      <c r="H15" s="152" t="s">
        <v>18</v>
      </c>
      <c r="I15" s="152">
        <v>3</v>
      </c>
      <c r="J15" s="152">
        <v>5</v>
      </c>
      <c r="K15" s="153">
        <v>3</v>
      </c>
      <c r="L15" s="154">
        <v>4</v>
      </c>
      <c r="M15" s="136">
        <f t="shared" si="0"/>
        <v>15</v>
      </c>
      <c r="N15" s="148" t="s">
        <v>135</v>
      </c>
      <c r="O15" s="134"/>
    </row>
    <row r="16" spans="1:15" ht="72.75" customHeight="1" x14ac:dyDescent="0.25">
      <c r="A16" s="638"/>
      <c r="B16" s="638"/>
      <c r="C16" s="657" t="s">
        <v>136</v>
      </c>
      <c r="D16" s="142"/>
      <c r="E16" s="155" t="s">
        <v>137</v>
      </c>
      <c r="F16" s="148" t="s">
        <v>138</v>
      </c>
      <c r="G16" s="156" t="s">
        <v>66</v>
      </c>
      <c r="H16" s="157" t="s">
        <v>27</v>
      </c>
      <c r="I16" s="157">
        <v>0</v>
      </c>
      <c r="J16" s="158">
        <v>0</v>
      </c>
      <c r="K16" s="153">
        <v>1</v>
      </c>
      <c r="L16" s="154">
        <v>0</v>
      </c>
      <c r="M16" s="159">
        <f t="shared" si="0"/>
        <v>1</v>
      </c>
      <c r="N16" s="9" t="s">
        <v>691</v>
      </c>
      <c r="O16" s="160" t="s">
        <v>139</v>
      </c>
    </row>
    <row r="17" spans="1:15" ht="45.75" thickBot="1" x14ac:dyDescent="0.3">
      <c r="A17" s="638"/>
      <c r="B17" s="639"/>
      <c r="C17" s="658"/>
      <c r="D17" s="385">
        <v>0</v>
      </c>
      <c r="E17" s="142"/>
      <c r="F17" s="161" t="s">
        <v>140</v>
      </c>
      <c r="G17" s="144" t="s">
        <v>66</v>
      </c>
      <c r="H17" s="145" t="s">
        <v>18</v>
      </c>
      <c r="I17" s="140">
        <v>0</v>
      </c>
      <c r="J17" s="140">
        <v>0</v>
      </c>
      <c r="K17" s="140">
        <v>1</v>
      </c>
      <c r="L17" s="145">
        <v>1</v>
      </c>
      <c r="M17" s="140">
        <f t="shared" si="0"/>
        <v>2</v>
      </c>
      <c r="N17" s="162" t="s">
        <v>141</v>
      </c>
      <c r="O17" s="134"/>
    </row>
    <row r="18" spans="1:15" ht="56.25" x14ac:dyDescent="0.25">
      <c r="A18" s="638"/>
      <c r="B18" s="659" t="s">
        <v>142</v>
      </c>
      <c r="C18" s="131" t="s">
        <v>143</v>
      </c>
      <c r="D18" s="142">
        <v>49</v>
      </c>
      <c r="E18" s="142"/>
      <c r="F18" s="161" t="s">
        <v>144</v>
      </c>
      <c r="G18" s="142" t="s">
        <v>66</v>
      </c>
      <c r="H18" s="152" t="s">
        <v>27</v>
      </c>
      <c r="I18" s="140">
        <v>38</v>
      </c>
      <c r="J18" s="140">
        <v>43</v>
      </c>
      <c r="K18" s="140">
        <v>50</v>
      </c>
      <c r="L18" s="145">
        <v>51</v>
      </c>
      <c r="M18" s="140">
        <v>51</v>
      </c>
      <c r="N18" s="134"/>
      <c r="O18" s="134"/>
    </row>
    <row r="19" spans="1:15" ht="72.75" customHeight="1" x14ac:dyDescent="0.25">
      <c r="A19" s="638"/>
      <c r="B19" s="660"/>
      <c r="C19" s="662" t="s">
        <v>145</v>
      </c>
      <c r="D19" s="386">
        <v>27</v>
      </c>
      <c r="E19" s="163"/>
      <c r="F19" s="164" t="s">
        <v>146</v>
      </c>
      <c r="G19" s="152" t="s">
        <v>66</v>
      </c>
      <c r="H19" s="158" t="s">
        <v>27</v>
      </c>
      <c r="I19" s="165">
        <v>14</v>
      </c>
      <c r="J19" s="165">
        <v>30</v>
      </c>
      <c r="K19" s="165">
        <v>30</v>
      </c>
      <c r="L19" s="166">
        <v>33</v>
      </c>
      <c r="M19" s="136">
        <v>33</v>
      </c>
      <c r="N19" s="134"/>
      <c r="O19" s="134"/>
    </row>
    <row r="20" spans="1:15" ht="33.75" x14ac:dyDescent="0.25">
      <c r="A20" s="638"/>
      <c r="B20" s="660"/>
      <c r="C20" s="662"/>
      <c r="D20" s="167">
        <v>23</v>
      </c>
      <c r="E20" s="167"/>
      <c r="F20" s="164" t="s">
        <v>147</v>
      </c>
      <c r="G20" s="152" t="s">
        <v>66</v>
      </c>
      <c r="H20" s="152" t="s">
        <v>27</v>
      </c>
      <c r="I20" s="140">
        <v>12</v>
      </c>
      <c r="J20" s="140">
        <v>23</v>
      </c>
      <c r="K20" s="140">
        <v>23</v>
      </c>
      <c r="L20" s="145">
        <v>23</v>
      </c>
      <c r="M20" s="140">
        <v>23</v>
      </c>
      <c r="N20" s="134"/>
      <c r="O20" s="16" t="s">
        <v>148</v>
      </c>
    </row>
    <row r="21" spans="1:15" ht="59.25" customHeight="1" x14ac:dyDescent="0.25">
      <c r="A21" s="638"/>
      <c r="B21" s="660"/>
      <c r="C21" s="662"/>
      <c r="D21" s="167">
        <v>25</v>
      </c>
      <c r="E21" s="167"/>
      <c r="F21" s="168" t="s">
        <v>149</v>
      </c>
      <c r="G21" s="152" t="s">
        <v>66</v>
      </c>
      <c r="H21" s="152" t="s">
        <v>27</v>
      </c>
      <c r="I21" s="367">
        <v>19</v>
      </c>
      <c r="J21" s="367">
        <v>19</v>
      </c>
      <c r="K21" s="367">
        <v>19</v>
      </c>
      <c r="L21" s="145">
        <v>19</v>
      </c>
      <c r="M21" s="367">
        <v>19</v>
      </c>
      <c r="N21" s="134"/>
      <c r="O21" s="33" t="s">
        <v>150</v>
      </c>
    </row>
    <row r="22" spans="1:15" ht="36.75" customHeight="1" thickBot="1" x14ac:dyDescent="0.3">
      <c r="A22" s="638"/>
      <c r="B22" s="660"/>
      <c r="C22" s="662"/>
      <c r="D22" s="386">
        <v>20</v>
      </c>
      <c r="E22" s="169"/>
      <c r="F22" s="170" t="s">
        <v>151</v>
      </c>
      <c r="G22" s="171" t="s">
        <v>66</v>
      </c>
      <c r="H22" s="171" t="s">
        <v>27</v>
      </c>
      <c r="I22" s="172">
        <v>10</v>
      </c>
      <c r="J22" s="172">
        <v>24</v>
      </c>
      <c r="K22" s="172">
        <v>24</v>
      </c>
      <c r="L22" s="173">
        <v>28</v>
      </c>
      <c r="M22" s="132">
        <v>28</v>
      </c>
      <c r="N22" s="134"/>
      <c r="O22" s="134"/>
    </row>
    <row r="23" spans="1:15" ht="52.5" customHeight="1" thickBot="1" x14ac:dyDescent="0.3">
      <c r="A23" s="638"/>
      <c r="B23" s="660"/>
      <c r="C23" s="662"/>
      <c r="D23" s="386"/>
      <c r="E23" s="167" t="s">
        <v>152</v>
      </c>
      <c r="F23" s="175" t="s">
        <v>153</v>
      </c>
      <c r="G23" s="152" t="s">
        <v>22</v>
      </c>
      <c r="H23" s="152"/>
      <c r="I23" s="167"/>
      <c r="J23" s="167"/>
      <c r="K23" s="167"/>
      <c r="L23" s="152"/>
      <c r="M23" s="132"/>
      <c r="N23" s="134"/>
      <c r="O23" s="446" t="s">
        <v>584</v>
      </c>
    </row>
    <row r="24" spans="1:15" ht="81" customHeight="1" thickBot="1" x14ac:dyDescent="0.3">
      <c r="A24" s="638"/>
      <c r="B24" s="660"/>
      <c r="C24" s="131" t="s">
        <v>154</v>
      </c>
      <c r="D24" s="163"/>
      <c r="E24" s="167"/>
      <c r="F24" s="175" t="s">
        <v>155</v>
      </c>
      <c r="G24" s="152" t="s">
        <v>66</v>
      </c>
      <c r="H24" s="152" t="s">
        <v>27</v>
      </c>
      <c r="I24" s="140">
        <v>1</v>
      </c>
      <c r="J24" s="140">
        <v>0</v>
      </c>
      <c r="K24" s="140">
        <v>0</v>
      </c>
      <c r="L24" s="145">
        <v>0</v>
      </c>
      <c r="M24" s="132">
        <f t="shared" si="0"/>
        <v>1</v>
      </c>
      <c r="N24" s="9" t="s">
        <v>156</v>
      </c>
      <c r="O24" s="16" t="s">
        <v>68</v>
      </c>
    </row>
    <row r="25" spans="1:15" ht="49.5" customHeight="1" x14ac:dyDescent="0.25">
      <c r="A25" s="638"/>
      <c r="B25" s="660"/>
      <c r="C25" s="395" t="s">
        <v>158</v>
      </c>
      <c r="D25" s="167">
        <v>49</v>
      </c>
      <c r="E25" s="167"/>
      <c r="F25" s="177" t="s">
        <v>159</v>
      </c>
      <c r="G25" s="152" t="s">
        <v>66</v>
      </c>
      <c r="H25" s="152" t="s">
        <v>27</v>
      </c>
      <c r="I25" s="140">
        <v>25</v>
      </c>
      <c r="J25" s="140">
        <v>43</v>
      </c>
      <c r="K25" s="140">
        <v>50</v>
      </c>
      <c r="L25" s="145">
        <v>51</v>
      </c>
      <c r="M25" s="136">
        <v>51</v>
      </c>
      <c r="N25" s="518" t="s">
        <v>596</v>
      </c>
      <c r="O25" s="178"/>
    </row>
    <row r="26" spans="1:15" ht="36.75" customHeight="1" x14ac:dyDescent="0.25">
      <c r="A26" s="638"/>
      <c r="B26" s="660"/>
      <c r="C26" s="663" t="s">
        <v>160</v>
      </c>
      <c r="D26" s="634" t="s">
        <v>437</v>
      </c>
      <c r="E26" s="151" t="s">
        <v>161</v>
      </c>
      <c r="F26" s="665" t="s">
        <v>162</v>
      </c>
      <c r="G26" s="665" t="s">
        <v>66</v>
      </c>
      <c r="H26" s="632" t="s">
        <v>27</v>
      </c>
      <c r="I26" s="631">
        <v>11</v>
      </c>
      <c r="J26" s="631">
        <v>11</v>
      </c>
      <c r="K26" s="631">
        <v>15</v>
      </c>
      <c r="L26" s="632">
        <v>15</v>
      </c>
      <c r="M26" s="633">
        <v>15</v>
      </c>
      <c r="N26" s="634"/>
      <c r="O26" s="628" t="s">
        <v>447</v>
      </c>
    </row>
    <row r="27" spans="1:15" ht="22.5" x14ac:dyDescent="0.25">
      <c r="A27" s="638"/>
      <c r="B27" s="660"/>
      <c r="C27" s="663"/>
      <c r="D27" s="635"/>
      <c r="E27" s="179" t="s">
        <v>163</v>
      </c>
      <c r="F27" s="665"/>
      <c r="G27" s="665"/>
      <c r="H27" s="632"/>
      <c r="I27" s="631"/>
      <c r="J27" s="631"/>
      <c r="K27" s="631"/>
      <c r="L27" s="632"/>
      <c r="M27" s="633"/>
      <c r="N27" s="635"/>
      <c r="O27" s="629"/>
    </row>
    <row r="28" spans="1:15" ht="56.25" x14ac:dyDescent="0.25">
      <c r="A28" s="638"/>
      <c r="B28" s="660"/>
      <c r="C28" s="663"/>
      <c r="D28" s="635"/>
      <c r="E28" s="180" t="s">
        <v>164</v>
      </c>
      <c r="F28" s="665"/>
      <c r="G28" s="665"/>
      <c r="H28" s="632"/>
      <c r="I28" s="631"/>
      <c r="J28" s="631"/>
      <c r="K28" s="631"/>
      <c r="L28" s="632"/>
      <c r="M28" s="633"/>
      <c r="N28" s="635"/>
      <c r="O28" s="629"/>
    </row>
    <row r="29" spans="1:15" ht="120" customHeight="1" thickBot="1" x14ac:dyDescent="0.3">
      <c r="A29" s="639"/>
      <c r="B29" s="661"/>
      <c r="C29" s="664"/>
      <c r="D29" s="636"/>
      <c r="E29" s="148" t="s">
        <v>165</v>
      </c>
      <c r="F29" s="665"/>
      <c r="G29" s="665"/>
      <c r="H29" s="632"/>
      <c r="I29" s="631"/>
      <c r="J29" s="631"/>
      <c r="K29" s="631"/>
      <c r="L29" s="632"/>
      <c r="M29" s="633"/>
      <c r="N29" s="636"/>
      <c r="O29" s="630"/>
    </row>
  </sheetData>
  <mergeCells count="23">
    <mergeCell ref="A3:A29"/>
    <mergeCell ref="H26:H29"/>
    <mergeCell ref="A1:G1"/>
    <mergeCell ref="I1:O1"/>
    <mergeCell ref="B3:B17"/>
    <mergeCell ref="C3:C5"/>
    <mergeCell ref="D3:D5"/>
    <mergeCell ref="E3:E5"/>
    <mergeCell ref="C11:C12"/>
    <mergeCell ref="C16:C17"/>
    <mergeCell ref="B18:B29"/>
    <mergeCell ref="C19:C23"/>
    <mergeCell ref="C26:C29"/>
    <mergeCell ref="D26:D29"/>
    <mergeCell ref="F26:F29"/>
    <mergeCell ref="G26:G29"/>
    <mergeCell ref="O26:O29"/>
    <mergeCell ref="I26:I29"/>
    <mergeCell ref="J26:J29"/>
    <mergeCell ref="K26:K29"/>
    <mergeCell ref="L26:L29"/>
    <mergeCell ref="M26:M29"/>
    <mergeCell ref="N26:N29"/>
  </mergeCells>
  <dataValidations count="2">
    <dataValidation type="list" allowBlank="1" showInputMessage="1" showErrorMessage="1" sqref="G3:G26" xr:uid="{00000000-0002-0000-0100-000000000000}">
      <formula1>#REF!</formula1>
    </dataValidation>
    <dataValidation type="list" allowBlank="1" showInputMessage="1" showErrorMessage="1" sqref="H3:H26" xr:uid="{00000000-0002-0000-01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topLeftCell="F41" zoomScale="80" zoomScaleNormal="80" workbookViewId="0">
      <selection activeCell="L44" sqref="L44"/>
    </sheetView>
  </sheetViews>
  <sheetFormatPr baseColWidth="10" defaultRowHeight="15" x14ac:dyDescent="0.25"/>
  <cols>
    <col min="1" max="1" width="16.140625" customWidth="1"/>
    <col min="2" max="2" width="12.5703125" customWidth="1"/>
    <col min="3" max="3" width="16.5703125" customWidth="1"/>
    <col min="4" max="4" width="21.7109375" customWidth="1"/>
    <col min="5" max="5" width="11.42578125" customWidth="1"/>
    <col min="6" max="6" width="19.42578125" customWidth="1"/>
    <col min="7" max="7" width="11.42578125" customWidth="1"/>
    <col min="14" max="14" width="12.140625" customWidth="1"/>
    <col min="15" max="15" width="14" customWidth="1"/>
  </cols>
  <sheetData>
    <row r="1" spans="1:16" ht="15.75" thickBot="1" x14ac:dyDescent="0.3">
      <c r="A1" s="640"/>
      <c r="B1" s="641"/>
      <c r="C1" s="641"/>
      <c r="D1" s="641"/>
      <c r="E1" s="641"/>
      <c r="F1" s="641"/>
      <c r="G1" s="641"/>
      <c r="H1" s="642"/>
      <c r="I1" s="181"/>
      <c r="J1" s="675" t="s">
        <v>0</v>
      </c>
      <c r="K1" s="675"/>
      <c r="L1" s="675"/>
      <c r="M1" s="675"/>
      <c r="N1" s="675"/>
      <c r="O1" s="675"/>
    </row>
    <row r="2" spans="1:16" ht="23.25" thickBot="1" x14ac:dyDescent="0.3">
      <c r="A2" s="97" t="s">
        <v>1</v>
      </c>
      <c r="B2" s="182" t="s">
        <v>2</v>
      </c>
      <c r="C2" s="99" t="s">
        <v>3</v>
      </c>
      <c r="D2" s="99" t="s">
        <v>4</v>
      </c>
      <c r="E2" s="99" t="s">
        <v>5</v>
      </c>
      <c r="F2" s="98" t="s">
        <v>6</v>
      </c>
      <c r="G2" s="99" t="s">
        <v>7</v>
      </c>
      <c r="H2" s="99" t="s">
        <v>103</v>
      </c>
      <c r="I2" s="98">
        <v>2020</v>
      </c>
      <c r="J2" s="98">
        <v>2021</v>
      </c>
      <c r="K2" s="98">
        <v>2022</v>
      </c>
      <c r="L2" s="99">
        <v>2023</v>
      </c>
      <c r="M2" s="98" t="s">
        <v>9</v>
      </c>
      <c r="N2" s="183" t="s">
        <v>10</v>
      </c>
      <c r="O2" s="184" t="s">
        <v>104</v>
      </c>
    </row>
    <row r="3" spans="1:16" ht="79.5" thickBot="1" x14ac:dyDescent="0.3">
      <c r="A3" s="659" t="s">
        <v>166</v>
      </c>
      <c r="B3" s="659" t="s">
        <v>167</v>
      </c>
      <c r="C3" s="124" t="s">
        <v>168</v>
      </c>
      <c r="D3" s="124"/>
      <c r="E3" s="103">
        <v>33</v>
      </c>
      <c r="F3" s="185" t="s">
        <v>169</v>
      </c>
      <c r="G3" s="103" t="s">
        <v>22</v>
      </c>
      <c r="H3" s="104" t="s">
        <v>27</v>
      </c>
      <c r="I3" s="186">
        <v>0.25</v>
      </c>
      <c r="J3" s="186">
        <v>0.5</v>
      </c>
      <c r="K3" s="186">
        <v>0.75</v>
      </c>
      <c r="L3" s="187">
        <v>1</v>
      </c>
      <c r="M3" s="186">
        <v>1</v>
      </c>
      <c r="N3" s="9" t="s">
        <v>170</v>
      </c>
      <c r="O3" s="134"/>
    </row>
    <row r="4" spans="1:16" ht="90.75" thickBot="1" x14ac:dyDescent="0.3">
      <c r="A4" s="660"/>
      <c r="B4" s="660"/>
      <c r="C4" s="124" t="s">
        <v>171</v>
      </c>
      <c r="D4" s="123"/>
      <c r="E4" s="103">
        <v>100</v>
      </c>
      <c r="F4" s="185" t="s">
        <v>172</v>
      </c>
      <c r="G4" s="129" t="s">
        <v>22</v>
      </c>
      <c r="H4" s="188" t="s">
        <v>18</v>
      </c>
      <c r="I4" s="189">
        <v>0</v>
      </c>
      <c r="J4" s="189">
        <v>0.93</v>
      </c>
      <c r="K4" s="190">
        <v>7.0000000000000007E-2</v>
      </c>
      <c r="L4" s="145">
        <v>0</v>
      </c>
      <c r="M4" s="191">
        <f>SUM(I4:L4)</f>
        <v>1</v>
      </c>
      <c r="N4" s="9" t="s">
        <v>460</v>
      </c>
      <c r="O4" s="9" t="s">
        <v>461</v>
      </c>
      <c r="P4" s="580"/>
    </row>
    <row r="5" spans="1:16" ht="117" customHeight="1" thickBot="1" x14ac:dyDescent="0.3">
      <c r="A5" s="660"/>
      <c r="B5" s="660"/>
      <c r="C5" s="124" t="s">
        <v>174</v>
      </c>
      <c r="D5" s="123"/>
      <c r="E5" s="118">
        <v>84534</v>
      </c>
      <c r="F5" s="125" t="s">
        <v>175</v>
      </c>
      <c r="G5" s="103" t="s">
        <v>22</v>
      </c>
      <c r="H5" s="104" t="s">
        <v>56</v>
      </c>
      <c r="I5" s="189">
        <v>0.16600000000000001</v>
      </c>
      <c r="J5" s="189">
        <v>0.5</v>
      </c>
      <c r="K5" s="189">
        <v>0.83299999999999996</v>
      </c>
      <c r="L5" s="189">
        <v>1</v>
      </c>
      <c r="M5" s="189">
        <v>1</v>
      </c>
      <c r="N5" s="9" t="s">
        <v>176</v>
      </c>
      <c r="O5" s="134"/>
      <c r="P5" s="579"/>
    </row>
    <row r="6" spans="1:16" ht="127.5" customHeight="1" thickBot="1" x14ac:dyDescent="0.3">
      <c r="A6" s="660"/>
      <c r="B6" s="660"/>
      <c r="C6" s="103" t="s">
        <v>177</v>
      </c>
      <c r="D6" s="103" t="s">
        <v>178</v>
      </c>
      <c r="E6" s="103"/>
      <c r="F6" s="578" t="s">
        <v>179</v>
      </c>
      <c r="G6" s="135" t="s">
        <v>22</v>
      </c>
      <c r="H6" s="115" t="s">
        <v>59</v>
      </c>
      <c r="I6" s="189">
        <v>0</v>
      </c>
      <c r="J6" s="189">
        <v>0.93</v>
      </c>
      <c r="K6" s="190">
        <v>7.0000000000000007E-2</v>
      </c>
      <c r="L6" s="196">
        <v>0</v>
      </c>
      <c r="M6" s="192">
        <f t="shared" ref="M6:M18" si="0">SUM(I6:L6)</f>
        <v>1</v>
      </c>
      <c r="N6" s="148" t="s">
        <v>173</v>
      </c>
      <c r="O6" s="134"/>
      <c r="P6" s="581"/>
    </row>
    <row r="7" spans="1:16" ht="45.75" thickBot="1" x14ac:dyDescent="0.3">
      <c r="A7" s="660"/>
      <c r="B7" s="660"/>
      <c r="C7" s="124" t="s">
        <v>180</v>
      </c>
      <c r="D7" s="124" t="s">
        <v>178</v>
      </c>
      <c r="E7" s="193"/>
      <c r="F7" s="210" t="s">
        <v>181</v>
      </c>
      <c r="G7" s="142" t="s">
        <v>22</v>
      </c>
      <c r="H7" s="152" t="s">
        <v>59</v>
      </c>
      <c r="I7" s="195">
        <v>0</v>
      </c>
      <c r="J7" s="140">
        <v>0</v>
      </c>
      <c r="K7" s="196">
        <v>0.1</v>
      </c>
      <c r="L7" s="196">
        <v>0.1</v>
      </c>
      <c r="M7" s="192">
        <f t="shared" si="0"/>
        <v>0.2</v>
      </c>
      <c r="N7" s="133" t="s">
        <v>182</v>
      </c>
      <c r="O7" s="134"/>
      <c r="P7" s="580"/>
    </row>
    <row r="8" spans="1:16" ht="57" thickBot="1" x14ac:dyDescent="0.3">
      <c r="A8" s="660"/>
      <c r="B8" s="660"/>
      <c r="C8" s="197" t="s">
        <v>183</v>
      </c>
      <c r="D8" s="198"/>
      <c r="E8" s="199">
        <v>0</v>
      </c>
      <c r="F8" s="200" t="s">
        <v>184</v>
      </c>
      <c r="G8" s="142" t="s">
        <v>55</v>
      </c>
      <c r="H8" s="201" t="s">
        <v>59</v>
      </c>
      <c r="I8" s="202">
        <v>1</v>
      </c>
      <c r="J8" s="203">
        <v>1</v>
      </c>
      <c r="K8" s="204">
        <v>1</v>
      </c>
      <c r="L8" s="204">
        <v>1</v>
      </c>
      <c r="M8" s="205">
        <f t="shared" si="0"/>
        <v>4</v>
      </c>
      <c r="N8" s="9" t="s">
        <v>185</v>
      </c>
      <c r="O8" s="134"/>
    </row>
    <row r="9" spans="1:16" ht="23.25" thickBot="1" x14ac:dyDescent="0.3">
      <c r="A9" s="660"/>
      <c r="B9" s="661"/>
      <c r="C9" s="391" t="s">
        <v>464</v>
      </c>
      <c r="D9" s="392"/>
      <c r="E9" s="389">
        <v>0</v>
      </c>
      <c r="F9" s="393" t="s">
        <v>585</v>
      </c>
      <c r="G9" s="385" t="s">
        <v>55</v>
      </c>
      <c r="H9" s="201" t="s">
        <v>59</v>
      </c>
      <c r="I9" s="202">
        <v>1</v>
      </c>
      <c r="J9" s="203">
        <v>1</v>
      </c>
      <c r="K9" s="204">
        <v>1</v>
      </c>
      <c r="L9" s="204">
        <v>0</v>
      </c>
      <c r="M9" s="390">
        <f>SUM(I9:L9)</f>
        <v>3</v>
      </c>
      <c r="N9" s="9" t="s">
        <v>185</v>
      </c>
      <c r="O9" s="134"/>
    </row>
    <row r="10" spans="1:16" ht="79.5" thickBot="1" x14ac:dyDescent="0.3">
      <c r="A10" s="660"/>
      <c r="B10" s="676" t="s">
        <v>679</v>
      </c>
      <c r="C10" s="592" t="s">
        <v>186</v>
      </c>
      <c r="D10" s="679" t="s">
        <v>187</v>
      </c>
      <c r="E10" s="206">
        <v>0</v>
      </c>
      <c r="F10" s="207" t="s">
        <v>188</v>
      </c>
      <c r="G10" s="144" t="s">
        <v>22</v>
      </c>
      <c r="H10" s="145" t="s">
        <v>27</v>
      </c>
      <c r="I10" s="591">
        <v>20</v>
      </c>
      <c r="J10" s="591">
        <v>40</v>
      </c>
      <c r="K10" s="591">
        <v>60</v>
      </c>
      <c r="L10" s="145">
        <v>80</v>
      </c>
      <c r="M10" s="163">
        <v>80</v>
      </c>
      <c r="N10" s="134"/>
      <c r="O10" s="9" t="s">
        <v>189</v>
      </c>
    </row>
    <row r="11" spans="1:16" ht="135.75" thickBot="1" x14ac:dyDescent="0.3">
      <c r="A11" s="660"/>
      <c r="B11" s="677"/>
      <c r="C11" s="592" t="s">
        <v>190</v>
      </c>
      <c r="D11" s="680"/>
      <c r="E11" s="150"/>
      <c r="F11" s="574" t="s">
        <v>191</v>
      </c>
      <c r="G11" s="144" t="s">
        <v>17</v>
      </c>
      <c r="H11" s="139" t="s">
        <v>59</v>
      </c>
      <c r="I11" s="159">
        <v>0</v>
      </c>
      <c r="J11" s="159">
        <v>0</v>
      </c>
      <c r="K11" s="159">
        <v>100</v>
      </c>
      <c r="L11" s="139">
        <v>0</v>
      </c>
      <c r="M11" s="153">
        <f t="shared" si="0"/>
        <v>100</v>
      </c>
      <c r="N11" s="9" t="s">
        <v>192</v>
      </c>
      <c r="O11" s="9" t="s">
        <v>193</v>
      </c>
    </row>
    <row r="12" spans="1:16" ht="79.5" thickBot="1" x14ac:dyDescent="0.3">
      <c r="A12" s="660"/>
      <c r="B12" s="677"/>
      <c r="C12" s="592" t="s">
        <v>194</v>
      </c>
      <c r="D12" s="681"/>
      <c r="E12" s="150"/>
      <c r="F12" s="209" t="s">
        <v>195</v>
      </c>
      <c r="G12" s="208" t="s">
        <v>17</v>
      </c>
      <c r="H12" s="139" t="s">
        <v>59</v>
      </c>
      <c r="I12" s="159">
        <v>0</v>
      </c>
      <c r="J12" s="159">
        <v>0</v>
      </c>
      <c r="K12" s="159">
        <v>100</v>
      </c>
      <c r="L12" s="139">
        <v>0</v>
      </c>
      <c r="M12" s="153">
        <f t="shared" si="0"/>
        <v>100</v>
      </c>
      <c r="N12" s="9" t="s">
        <v>196</v>
      </c>
      <c r="O12" s="9">
        <f>40000+14000</f>
        <v>54000</v>
      </c>
    </row>
    <row r="13" spans="1:16" ht="34.5" thickBot="1" x14ac:dyDescent="0.3">
      <c r="A13" s="660"/>
      <c r="B13" s="677"/>
      <c r="C13" s="592" t="s">
        <v>197</v>
      </c>
      <c r="D13" s="129"/>
      <c r="E13" s="150"/>
      <c r="F13" s="574" t="s">
        <v>467</v>
      </c>
      <c r="G13" s="144" t="s">
        <v>17</v>
      </c>
      <c r="H13" s="145" t="s">
        <v>59</v>
      </c>
      <c r="I13" s="140">
        <v>0</v>
      </c>
      <c r="J13" s="140">
        <v>0</v>
      </c>
      <c r="K13" s="140">
        <v>60</v>
      </c>
      <c r="L13" s="145">
        <v>40</v>
      </c>
      <c r="M13" s="347">
        <f t="shared" si="0"/>
        <v>100</v>
      </c>
      <c r="N13" s="9" t="s">
        <v>434</v>
      </c>
      <c r="O13" s="9"/>
    </row>
    <row r="14" spans="1:16" ht="68.25" thickBot="1" x14ac:dyDescent="0.3">
      <c r="A14" s="660"/>
      <c r="B14" s="677"/>
      <c r="C14" s="592" t="s">
        <v>198</v>
      </c>
      <c r="D14" s="250" t="s">
        <v>199</v>
      </c>
      <c r="E14" s="150"/>
      <c r="F14" s="144" t="s">
        <v>200</v>
      </c>
      <c r="G14" s="144" t="s">
        <v>17</v>
      </c>
      <c r="H14" s="145" t="s">
        <v>59</v>
      </c>
      <c r="I14" s="373">
        <v>0</v>
      </c>
      <c r="J14" s="373">
        <v>0</v>
      </c>
      <c r="K14" s="373">
        <v>50</v>
      </c>
      <c r="L14" s="145">
        <v>50</v>
      </c>
      <c r="M14" s="372">
        <f t="shared" si="0"/>
        <v>100</v>
      </c>
      <c r="N14" s="371" t="s">
        <v>201</v>
      </c>
      <c r="O14" s="9" t="s">
        <v>202</v>
      </c>
    </row>
    <row r="15" spans="1:16" ht="113.25" thickBot="1" x14ac:dyDescent="0.3">
      <c r="A15" s="660"/>
      <c r="B15" s="677"/>
      <c r="C15" s="592" t="s">
        <v>203</v>
      </c>
      <c r="D15" s="593"/>
      <c r="E15" s="151"/>
      <c r="F15" s="138" t="s">
        <v>438</v>
      </c>
      <c r="G15" s="144" t="s">
        <v>55</v>
      </c>
      <c r="H15" s="145" t="s">
        <v>59</v>
      </c>
      <c r="I15" s="373">
        <v>0</v>
      </c>
      <c r="J15" s="373">
        <v>0</v>
      </c>
      <c r="K15" s="373">
        <v>2</v>
      </c>
      <c r="L15" s="145">
        <v>0</v>
      </c>
      <c r="M15" s="372">
        <f t="shared" si="0"/>
        <v>2</v>
      </c>
      <c r="N15" s="371" t="s">
        <v>204</v>
      </c>
      <c r="O15" s="9" t="s">
        <v>205</v>
      </c>
    </row>
    <row r="16" spans="1:16" ht="57" thickBot="1" x14ac:dyDescent="0.3">
      <c r="A16" s="660"/>
      <c r="B16" s="677"/>
      <c r="C16" s="594" t="s">
        <v>206</v>
      </c>
      <c r="D16" s="194"/>
      <c r="E16" s="148"/>
      <c r="F16" s="421" t="s">
        <v>207</v>
      </c>
      <c r="G16" s="144" t="s">
        <v>17</v>
      </c>
      <c r="H16" s="145" t="s">
        <v>59</v>
      </c>
      <c r="I16" s="140">
        <v>0</v>
      </c>
      <c r="J16" s="140">
        <v>30</v>
      </c>
      <c r="K16" s="140">
        <v>40</v>
      </c>
      <c r="L16" s="145">
        <v>30</v>
      </c>
      <c r="M16" s="167">
        <f t="shared" si="0"/>
        <v>100</v>
      </c>
      <c r="N16" s="16" t="s">
        <v>208</v>
      </c>
      <c r="O16" s="9"/>
    </row>
    <row r="17" spans="1:15" ht="45.75" thickBot="1" x14ac:dyDescent="0.3">
      <c r="A17" s="660"/>
      <c r="B17" s="677"/>
      <c r="C17" s="211"/>
      <c r="D17" s="595" t="s">
        <v>209</v>
      </c>
      <c r="E17" s="212">
        <v>0</v>
      </c>
      <c r="F17" s="384" t="s">
        <v>458</v>
      </c>
      <c r="G17" s="445" t="s">
        <v>55</v>
      </c>
      <c r="H17" s="152" t="s">
        <v>18</v>
      </c>
      <c r="I17" s="33">
        <v>0</v>
      </c>
      <c r="J17" s="167">
        <v>1</v>
      </c>
      <c r="K17" s="167">
        <v>1</v>
      </c>
      <c r="L17" s="167">
        <v>1</v>
      </c>
      <c r="M17" s="167">
        <f t="shared" si="0"/>
        <v>3</v>
      </c>
      <c r="N17" s="134"/>
      <c r="O17" s="134"/>
    </row>
    <row r="18" spans="1:15" ht="79.5" thickBot="1" x14ac:dyDescent="0.3">
      <c r="A18" s="660"/>
      <c r="B18" s="677"/>
      <c r="C18" s="596"/>
      <c r="D18" s="250" t="s">
        <v>210</v>
      </c>
      <c r="E18" s="215"/>
      <c r="F18" s="216" t="s">
        <v>211</v>
      </c>
      <c r="G18" s="142" t="s">
        <v>55</v>
      </c>
      <c r="H18" s="152" t="s">
        <v>59</v>
      </c>
      <c r="I18" s="33">
        <v>0</v>
      </c>
      <c r="J18" s="167">
        <v>2</v>
      </c>
      <c r="K18" s="167">
        <v>2</v>
      </c>
      <c r="L18" s="167">
        <v>2</v>
      </c>
      <c r="M18" s="167">
        <f t="shared" si="0"/>
        <v>6</v>
      </c>
      <c r="N18" s="16" t="s">
        <v>208</v>
      </c>
      <c r="O18" s="134"/>
    </row>
    <row r="19" spans="1:15" ht="45.75" thickBot="1" x14ac:dyDescent="0.3">
      <c r="A19" s="660"/>
      <c r="B19" s="677"/>
      <c r="C19" s="211" t="s">
        <v>212</v>
      </c>
      <c r="D19" s="679" t="s">
        <v>213</v>
      </c>
      <c r="E19" s="215"/>
      <c r="F19" s="217"/>
      <c r="G19" s="142"/>
      <c r="H19" s="152"/>
      <c r="I19" s="33"/>
      <c r="J19" s="167"/>
      <c r="K19" s="167"/>
      <c r="L19" s="167"/>
      <c r="M19" s="167"/>
      <c r="N19" s="134"/>
      <c r="O19" s="134"/>
    </row>
    <row r="20" spans="1:15" ht="57" thickBot="1" x14ac:dyDescent="0.3">
      <c r="A20" s="660"/>
      <c r="B20" s="677"/>
      <c r="C20" s="597" t="s">
        <v>214</v>
      </c>
      <c r="D20" s="680"/>
      <c r="E20" s="215"/>
      <c r="F20" s="217"/>
      <c r="G20" s="142"/>
      <c r="H20" s="152"/>
      <c r="I20" s="33"/>
      <c r="J20" s="167"/>
      <c r="K20" s="167"/>
      <c r="L20" s="167"/>
      <c r="M20" s="167"/>
      <c r="N20" s="134"/>
      <c r="O20" s="134"/>
    </row>
    <row r="21" spans="1:15" ht="45.75" thickBot="1" x14ac:dyDescent="0.3">
      <c r="A21" s="660"/>
      <c r="B21" s="677"/>
      <c r="C21" s="595" t="s">
        <v>215</v>
      </c>
      <c r="D21" s="680"/>
      <c r="E21" s="218"/>
      <c r="F21" s="213"/>
      <c r="G21" s="219"/>
      <c r="H21" s="154"/>
      <c r="I21" s="76"/>
      <c r="J21" s="153"/>
      <c r="K21" s="153"/>
      <c r="L21" s="153"/>
      <c r="M21" s="153"/>
      <c r="N21" s="134"/>
      <c r="O21" s="134"/>
    </row>
    <row r="22" spans="1:15" ht="68.25" thickBot="1" x14ac:dyDescent="0.3">
      <c r="A22" s="660"/>
      <c r="B22" s="677"/>
      <c r="C22" s="220" t="s">
        <v>216</v>
      </c>
      <c r="D22" s="194"/>
      <c r="E22" s="221">
        <v>0</v>
      </c>
      <c r="F22" s="210" t="s">
        <v>217</v>
      </c>
      <c r="G22" s="144" t="s">
        <v>134</v>
      </c>
      <c r="H22" s="145" t="s">
        <v>18</v>
      </c>
      <c r="I22" s="140">
        <v>0</v>
      </c>
      <c r="J22" s="140">
        <v>0</v>
      </c>
      <c r="K22" s="140">
        <v>2</v>
      </c>
      <c r="L22" s="140">
        <v>0</v>
      </c>
      <c r="M22" s="167">
        <f t="shared" ref="M22:M41" si="1">SUM(I22:L22)</f>
        <v>2</v>
      </c>
      <c r="N22" s="9" t="s">
        <v>218</v>
      </c>
      <c r="O22" s="134"/>
    </row>
    <row r="23" spans="1:15" ht="158.25" thickBot="1" x14ac:dyDescent="0.3">
      <c r="A23" s="660"/>
      <c r="B23" s="677"/>
      <c r="C23" s="222" t="s">
        <v>219</v>
      </c>
      <c r="D23" s="194"/>
      <c r="E23" s="221"/>
      <c r="F23" s="207" t="s">
        <v>220</v>
      </c>
      <c r="G23" s="144" t="s">
        <v>17</v>
      </c>
      <c r="H23" s="145" t="s">
        <v>56</v>
      </c>
      <c r="I23" s="189">
        <v>0</v>
      </c>
      <c r="J23" s="189">
        <v>1</v>
      </c>
      <c r="K23" s="189">
        <v>1</v>
      </c>
      <c r="L23" s="189">
        <v>1</v>
      </c>
      <c r="M23" s="167">
        <v>100</v>
      </c>
      <c r="N23" s="9" t="s">
        <v>457</v>
      </c>
      <c r="O23" s="348" t="s">
        <v>435</v>
      </c>
    </row>
    <row r="24" spans="1:15" ht="90.75" thickBot="1" x14ac:dyDescent="0.3">
      <c r="A24" s="660"/>
      <c r="B24" s="677"/>
      <c r="C24" s="222" t="s">
        <v>221</v>
      </c>
      <c r="D24" s="194"/>
      <c r="E24" s="221"/>
      <c r="F24" s="207" t="s">
        <v>222</v>
      </c>
      <c r="G24" s="144" t="s">
        <v>17</v>
      </c>
      <c r="H24" s="145" t="s">
        <v>56</v>
      </c>
      <c r="I24" s="189">
        <v>0</v>
      </c>
      <c r="J24" s="189">
        <v>1</v>
      </c>
      <c r="K24" s="189">
        <v>1</v>
      </c>
      <c r="L24" s="189">
        <v>1</v>
      </c>
      <c r="M24" s="167">
        <v>100</v>
      </c>
      <c r="N24" s="9" t="s">
        <v>223</v>
      </c>
      <c r="O24" s="349" t="s">
        <v>436</v>
      </c>
    </row>
    <row r="25" spans="1:15" ht="45.75" thickBot="1" x14ac:dyDescent="0.3">
      <c r="A25" s="660"/>
      <c r="B25" s="677"/>
      <c r="C25" s="147"/>
      <c r="D25" s="161" t="s">
        <v>224</v>
      </c>
      <c r="E25" s="223"/>
      <c r="F25" s="148" t="s">
        <v>225</v>
      </c>
      <c r="G25" s="144" t="s">
        <v>66</v>
      </c>
      <c r="H25" s="145" t="s">
        <v>59</v>
      </c>
      <c r="I25" s="140">
        <v>0</v>
      </c>
      <c r="J25" s="140">
        <v>1</v>
      </c>
      <c r="K25" s="140">
        <v>1</v>
      </c>
      <c r="L25" s="140">
        <v>1</v>
      </c>
      <c r="M25" s="167">
        <v>1</v>
      </c>
      <c r="N25" s="9" t="s">
        <v>226</v>
      </c>
      <c r="O25" s="134"/>
    </row>
    <row r="26" spans="1:15" ht="79.5" thickBot="1" x14ac:dyDescent="0.3">
      <c r="A26" s="660"/>
      <c r="B26" s="678"/>
      <c r="C26" s="147"/>
      <c r="D26" s="148" t="s">
        <v>227</v>
      </c>
      <c r="E26" s="223"/>
      <c r="F26" s="161" t="s">
        <v>228</v>
      </c>
      <c r="G26" s="142" t="s">
        <v>66</v>
      </c>
      <c r="H26" s="152" t="s">
        <v>18</v>
      </c>
      <c r="I26" s="167">
        <v>0</v>
      </c>
      <c r="J26" s="167">
        <v>1</v>
      </c>
      <c r="K26" s="167">
        <v>1</v>
      </c>
      <c r="L26" s="167">
        <v>1</v>
      </c>
      <c r="M26" s="167">
        <f t="shared" si="1"/>
        <v>3</v>
      </c>
      <c r="N26" s="9" t="s">
        <v>229</v>
      </c>
      <c r="O26" s="134"/>
    </row>
    <row r="27" spans="1:15" ht="96" customHeight="1" thickBot="1" x14ac:dyDescent="0.3">
      <c r="A27" s="660"/>
      <c r="B27" s="682" t="s">
        <v>230</v>
      </c>
      <c r="C27" s="224" t="s">
        <v>231</v>
      </c>
      <c r="D27" s="225"/>
      <c r="E27" s="105">
        <v>36</v>
      </c>
      <c r="F27" s="226" t="s">
        <v>686</v>
      </c>
      <c r="G27" s="152" t="s">
        <v>22</v>
      </c>
      <c r="H27" s="152" t="s">
        <v>27</v>
      </c>
      <c r="I27" s="189">
        <v>0.25</v>
      </c>
      <c r="J27" s="189">
        <v>0.5</v>
      </c>
      <c r="K27" s="189">
        <v>0.75</v>
      </c>
      <c r="L27" s="189">
        <v>1</v>
      </c>
      <c r="M27" s="227">
        <v>1</v>
      </c>
      <c r="N27" s="9" t="s">
        <v>185</v>
      </c>
      <c r="O27" s="9" t="s">
        <v>232</v>
      </c>
    </row>
    <row r="28" spans="1:15" ht="57" thickBot="1" x14ac:dyDescent="0.3">
      <c r="A28" s="660"/>
      <c r="B28" s="683"/>
      <c r="C28" s="443" t="s">
        <v>233</v>
      </c>
      <c r="D28" s="225"/>
      <c r="E28" s="105">
        <v>0</v>
      </c>
      <c r="F28" s="228" t="s">
        <v>687</v>
      </c>
      <c r="G28" s="152" t="s">
        <v>22</v>
      </c>
      <c r="H28" s="152" t="s">
        <v>56</v>
      </c>
      <c r="I28" s="189">
        <v>0.5</v>
      </c>
      <c r="J28" s="189">
        <v>0.75</v>
      </c>
      <c r="K28" s="189">
        <v>0.75</v>
      </c>
      <c r="L28" s="189">
        <v>1</v>
      </c>
      <c r="M28" s="227">
        <v>1</v>
      </c>
      <c r="N28" s="9" t="s">
        <v>185</v>
      </c>
      <c r="O28" s="9" t="s">
        <v>234</v>
      </c>
    </row>
    <row r="29" spans="1:15" ht="45.75" thickBot="1" x14ac:dyDescent="0.3">
      <c r="A29" s="660"/>
      <c r="B29" s="683"/>
      <c r="C29" s="124" t="s">
        <v>235</v>
      </c>
      <c r="D29" s="124"/>
      <c r="E29" s="212">
        <v>25.63</v>
      </c>
      <c r="F29" s="229" t="s">
        <v>236</v>
      </c>
      <c r="G29" s="142" t="s">
        <v>22</v>
      </c>
      <c r="H29" s="142" t="s">
        <v>56</v>
      </c>
      <c r="I29" s="223">
        <v>0</v>
      </c>
      <c r="J29" s="223">
        <v>0</v>
      </c>
      <c r="K29" s="223">
        <v>100</v>
      </c>
      <c r="L29" s="142">
        <v>0</v>
      </c>
      <c r="M29" s="167">
        <f t="shared" si="1"/>
        <v>100</v>
      </c>
      <c r="N29" s="134"/>
      <c r="O29" s="210" t="s">
        <v>237</v>
      </c>
    </row>
    <row r="30" spans="1:15" ht="45.75" thickBot="1" x14ac:dyDescent="0.3">
      <c r="A30" s="660"/>
      <c r="B30" s="683"/>
      <c r="C30" s="224" t="s">
        <v>238</v>
      </c>
      <c r="D30" s="230"/>
      <c r="E30" s="114">
        <v>0</v>
      </c>
      <c r="F30" s="177" t="s">
        <v>239</v>
      </c>
      <c r="G30" s="152" t="s">
        <v>22</v>
      </c>
      <c r="H30" s="152" t="s">
        <v>59</v>
      </c>
      <c r="I30" s="167">
        <v>25</v>
      </c>
      <c r="J30" s="167">
        <v>25</v>
      </c>
      <c r="K30" s="167">
        <v>25</v>
      </c>
      <c r="L30" s="152">
        <v>25</v>
      </c>
      <c r="M30" s="167">
        <f t="shared" si="1"/>
        <v>100</v>
      </c>
      <c r="N30" s="134"/>
      <c r="O30" s="134"/>
    </row>
    <row r="31" spans="1:15" ht="141" customHeight="1" thickBot="1" x14ac:dyDescent="0.3">
      <c r="A31" s="660"/>
      <c r="B31" s="683"/>
      <c r="C31" s="150" t="s">
        <v>586</v>
      </c>
      <c r="D31" s="148" t="s">
        <v>240</v>
      </c>
      <c r="E31" s="142">
        <v>0</v>
      </c>
      <c r="F31" s="194" t="s">
        <v>241</v>
      </c>
      <c r="G31" s="231" t="s">
        <v>22</v>
      </c>
      <c r="H31" s="152" t="s">
        <v>59</v>
      </c>
      <c r="I31" s="167">
        <v>0</v>
      </c>
      <c r="J31" s="167">
        <v>5</v>
      </c>
      <c r="K31" s="167">
        <v>5</v>
      </c>
      <c r="L31" s="152">
        <v>0</v>
      </c>
      <c r="M31" s="167">
        <f t="shared" si="1"/>
        <v>10</v>
      </c>
      <c r="N31" s="9" t="s">
        <v>185</v>
      </c>
      <c r="O31" s="9" t="s">
        <v>242</v>
      </c>
    </row>
    <row r="32" spans="1:15" ht="33.75" x14ac:dyDescent="0.25">
      <c r="A32" s="660"/>
      <c r="B32" s="683"/>
      <c r="C32" s="232" t="s">
        <v>243</v>
      </c>
      <c r="D32" s="233"/>
      <c r="E32" s="169"/>
      <c r="F32" s="234" t="s">
        <v>688</v>
      </c>
      <c r="G32" s="152" t="s">
        <v>66</v>
      </c>
      <c r="H32" s="152" t="s">
        <v>59</v>
      </c>
      <c r="I32" s="167">
        <v>1</v>
      </c>
      <c r="J32" s="167">
        <v>1</v>
      </c>
      <c r="K32" s="167">
        <v>0</v>
      </c>
      <c r="L32" s="152">
        <v>0</v>
      </c>
      <c r="M32" s="167">
        <f t="shared" si="1"/>
        <v>2</v>
      </c>
      <c r="N32" s="9" t="s">
        <v>185</v>
      </c>
      <c r="O32" s="9"/>
    </row>
    <row r="33" spans="1:15" ht="146.25" x14ac:dyDescent="0.25">
      <c r="A33" s="660"/>
      <c r="B33" s="683"/>
      <c r="C33" s="235" t="s">
        <v>244</v>
      </c>
      <c r="D33" s="236" t="s">
        <v>245</v>
      </c>
      <c r="E33" s="167">
        <v>0</v>
      </c>
      <c r="F33" s="237" t="s">
        <v>689</v>
      </c>
      <c r="G33" s="152" t="s">
        <v>66</v>
      </c>
      <c r="H33" s="152" t="s">
        <v>59</v>
      </c>
      <c r="I33" s="238">
        <v>5</v>
      </c>
      <c r="J33" s="221">
        <v>36</v>
      </c>
      <c r="K33" s="238">
        <v>5</v>
      </c>
      <c r="L33" s="238">
        <v>5</v>
      </c>
      <c r="M33" s="167">
        <f t="shared" si="1"/>
        <v>51</v>
      </c>
      <c r="N33" s="16" t="s">
        <v>246</v>
      </c>
      <c r="O33" s="9" t="s">
        <v>247</v>
      </c>
    </row>
    <row r="34" spans="1:15" ht="56.25" x14ac:dyDescent="0.25">
      <c r="A34" s="660"/>
      <c r="B34" s="684"/>
      <c r="C34" s="693" t="s">
        <v>462</v>
      </c>
      <c r="D34" s="357"/>
      <c r="E34" s="350">
        <v>0</v>
      </c>
      <c r="F34" s="207" t="s">
        <v>248</v>
      </c>
      <c r="G34" s="231" t="s">
        <v>22</v>
      </c>
      <c r="H34" s="152" t="s">
        <v>59</v>
      </c>
      <c r="I34" s="189">
        <v>0.45</v>
      </c>
      <c r="J34" s="189">
        <v>0.48</v>
      </c>
      <c r="K34" s="189">
        <v>3.3000000000000002E-2</v>
      </c>
      <c r="L34" s="189">
        <v>0.04</v>
      </c>
      <c r="M34" s="227">
        <f t="shared" si="1"/>
        <v>1.0029999999999999</v>
      </c>
      <c r="N34" s="9" t="s">
        <v>185</v>
      </c>
      <c r="O34" s="9" t="s">
        <v>249</v>
      </c>
    </row>
    <row r="35" spans="1:15" ht="45" x14ac:dyDescent="0.25">
      <c r="A35" s="660"/>
      <c r="B35" s="684"/>
      <c r="C35" s="694"/>
      <c r="D35" s="356"/>
      <c r="E35" s="240"/>
      <c r="F35" s="355" t="s">
        <v>251</v>
      </c>
      <c r="G35" s="171" t="s">
        <v>252</v>
      </c>
      <c r="H35" s="152" t="s">
        <v>59</v>
      </c>
      <c r="I35" s="241">
        <v>150</v>
      </c>
      <c r="J35" s="241">
        <v>0</v>
      </c>
      <c r="K35" s="241">
        <v>300</v>
      </c>
      <c r="L35" s="241">
        <v>150</v>
      </c>
      <c r="M35" s="242">
        <f t="shared" si="1"/>
        <v>600</v>
      </c>
      <c r="N35" s="9" t="s">
        <v>185</v>
      </c>
      <c r="O35" s="210" t="s">
        <v>253</v>
      </c>
    </row>
    <row r="36" spans="1:15" ht="67.5" x14ac:dyDescent="0.25">
      <c r="A36" s="660"/>
      <c r="B36" s="684"/>
      <c r="C36" s="695"/>
      <c r="D36" s="131" t="s">
        <v>250</v>
      </c>
      <c r="E36" s="239"/>
      <c r="F36" s="194" t="s">
        <v>254</v>
      </c>
      <c r="G36" s="243" t="s">
        <v>66</v>
      </c>
      <c r="H36" s="152" t="s">
        <v>59</v>
      </c>
      <c r="I36" s="241">
        <v>260</v>
      </c>
      <c r="J36" s="241">
        <v>29</v>
      </c>
      <c r="K36" s="241">
        <v>283</v>
      </c>
      <c r="L36" s="241">
        <v>20</v>
      </c>
      <c r="M36" s="242">
        <f t="shared" si="1"/>
        <v>592</v>
      </c>
      <c r="N36" s="9" t="s">
        <v>185</v>
      </c>
      <c r="O36" s="210"/>
    </row>
    <row r="37" spans="1:15" ht="45" x14ac:dyDescent="0.25">
      <c r="A37" s="660"/>
      <c r="B37" s="684"/>
      <c r="C37" s="244" t="s">
        <v>255</v>
      </c>
      <c r="D37" s="174" t="s">
        <v>256</v>
      </c>
      <c r="E37" s="245">
        <v>1</v>
      </c>
      <c r="F37" s="246" t="s">
        <v>257</v>
      </c>
      <c r="G37" s="243" t="s">
        <v>22</v>
      </c>
      <c r="H37" s="152" t="s">
        <v>59</v>
      </c>
      <c r="I37" s="140">
        <v>0</v>
      </c>
      <c r="J37" s="247">
        <v>0</v>
      </c>
      <c r="K37" s="247">
        <v>0.66600000000000004</v>
      </c>
      <c r="L37" s="247">
        <v>0.33400000000000002</v>
      </c>
      <c r="M37" s="227">
        <f t="shared" si="1"/>
        <v>1</v>
      </c>
      <c r="N37" s="9" t="s">
        <v>185</v>
      </c>
      <c r="O37" s="248" t="s">
        <v>258</v>
      </c>
    </row>
    <row r="38" spans="1:15" ht="68.25" thickBot="1" x14ac:dyDescent="0.3">
      <c r="A38" s="660"/>
      <c r="B38" s="684"/>
      <c r="C38" s="691" t="s">
        <v>587</v>
      </c>
      <c r="D38" s="142" t="s">
        <v>178</v>
      </c>
      <c r="E38" s="142"/>
      <c r="F38" s="210" t="s">
        <v>259</v>
      </c>
      <c r="G38" s="103" t="s">
        <v>260</v>
      </c>
      <c r="H38" s="152" t="s">
        <v>59</v>
      </c>
      <c r="I38" s="241">
        <v>0</v>
      </c>
      <c r="J38" s="249">
        <v>33</v>
      </c>
      <c r="K38" s="249">
        <v>33</v>
      </c>
      <c r="L38" s="249">
        <v>34</v>
      </c>
      <c r="M38" s="242">
        <f t="shared" si="1"/>
        <v>100</v>
      </c>
      <c r="N38" s="9" t="s">
        <v>185</v>
      </c>
      <c r="O38" s="248"/>
    </row>
    <row r="39" spans="1:15" ht="102" thickBot="1" x14ac:dyDescent="0.3">
      <c r="A39" s="660"/>
      <c r="B39" s="683"/>
      <c r="C39" s="692"/>
      <c r="D39" s="124" t="s">
        <v>261</v>
      </c>
      <c r="E39" s="103"/>
      <c r="F39" s="250" t="s">
        <v>262</v>
      </c>
      <c r="G39" s="103" t="s">
        <v>66</v>
      </c>
      <c r="H39" s="152" t="s">
        <v>18</v>
      </c>
      <c r="I39" s="167">
        <v>0</v>
      </c>
      <c r="J39" s="167">
        <v>1</v>
      </c>
      <c r="K39" s="167">
        <v>1</v>
      </c>
      <c r="L39" s="152">
        <v>1</v>
      </c>
      <c r="M39" s="167">
        <f t="shared" si="1"/>
        <v>3</v>
      </c>
      <c r="N39" s="9" t="s">
        <v>185</v>
      </c>
      <c r="O39" s="134"/>
    </row>
    <row r="40" spans="1:15" ht="135.75" thickBot="1" x14ac:dyDescent="0.3">
      <c r="A40" s="660"/>
      <c r="B40" s="685"/>
      <c r="C40" s="235" t="s">
        <v>263</v>
      </c>
      <c r="D40" s="251"/>
      <c r="E40" s="153">
        <v>0</v>
      </c>
      <c r="F40" s="252" t="s">
        <v>690</v>
      </c>
      <c r="G40" s="158" t="s">
        <v>66</v>
      </c>
      <c r="H40" s="152" t="s">
        <v>18</v>
      </c>
      <c r="I40" s="167">
        <v>0</v>
      </c>
      <c r="J40" s="167">
        <v>1</v>
      </c>
      <c r="K40" s="167">
        <v>0</v>
      </c>
      <c r="L40" s="152">
        <v>0</v>
      </c>
      <c r="M40" s="167">
        <f t="shared" si="1"/>
        <v>1</v>
      </c>
      <c r="N40" s="248" t="s">
        <v>185</v>
      </c>
      <c r="O40" s="134"/>
    </row>
    <row r="41" spans="1:15" ht="33.75" customHeight="1" x14ac:dyDescent="0.25">
      <c r="A41" s="660"/>
      <c r="B41" s="682" t="s">
        <v>264</v>
      </c>
      <c r="C41" s="361" t="s">
        <v>431</v>
      </c>
      <c r="D41" s="253"/>
      <c r="E41" s="178"/>
      <c r="F41" s="686" t="s">
        <v>265</v>
      </c>
      <c r="G41" s="672" t="s">
        <v>22</v>
      </c>
      <c r="H41" s="672" t="s">
        <v>18</v>
      </c>
      <c r="I41" s="666">
        <v>20</v>
      </c>
      <c r="J41" s="666">
        <v>25</v>
      </c>
      <c r="K41" s="666">
        <v>25</v>
      </c>
      <c r="L41" s="672">
        <v>30</v>
      </c>
      <c r="M41" s="666">
        <f t="shared" si="1"/>
        <v>100</v>
      </c>
      <c r="N41" s="669" t="s">
        <v>266</v>
      </c>
      <c r="O41" s="134"/>
    </row>
    <row r="42" spans="1:15" ht="57" thickBot="1" x14ac:dyDescent="0.3">
      <c r="A42" s="660"/>
      <c r="B42" s="683"/>
      <c r="C42" s="254" t="s">
        <v>267</v>
      </c>
      <c r="D42" s="253"/>
      <c r="E42" s="178"/>
      <c r="F42" s="687"/>
      <c r="G42" s="673"/>
      <c r="H42" s="673"/>
      <c r="I42" s="667"/>
      <c r="J42" s="667"/>
      <c r="K42" s="667"/>
      <c r="L42" s="673"/>
      <c r="M42" s="667"/>
      <c r="N42" s="670"/>
      <c r="O42" s="134"/>
    </row>
    <row r="43" spans="1:15" ht="81" customHeight="1" thickBot="1" x14ac:dyDescent="0.3">
      <c r="A43" s="660"/>
      <c r="B43" s="683"/>
      <c r="C43" s="362" t="s">
        <v>269</v>
      </c>
      <c r="D43" s="175" t="s">
        <v>268</v>
      </c>
      <c r="E43" s="134"/>
      <c r="F43" s="688"/>
      <c r="G43" s="674"/>
      <c r="H43" s="674"/>
      <c r="I43" s="668"/>
      <c r="J43" s="668"/>
      <c r="K43" s="668"/>
      <c r="L43" s="674"/>
      <c r="M43" s="668"/>
      <c r="N43" s="671"/>
      <c r="O43" s="16" t="s">
        <v>68</v>
      </c>
    </row>
    <row r="44" spans="1:15" ht="63" customHeight="1" x14ac:dyDescent="0.25">
      <c r="A44" s="660"/>
      <c r="B44" s="683"/>
      <c r="C44" s="690" t="s">
        <v>274</v>
      </c>
      <c r="D44" s="632" t="s">
        <v>270</v>
      </c>
      <c r="E44" s="255">
        <v>487</v>
      </c>
      <c r="F44" s="168" t="s">
        <v>271</v>
      </c>
      <c r="G44" s="152" t="s">
        <v>260</v>
      </c>
      <c r="H44" s="444" t="s">
        <v>59</v>
      </c>
      <c r="I44" s="167">
        <v>130</v>
      </c>
      <c r="J44" s="167">
        <v>63</v>
      </c>
      <c r="K44" s="167">
        <v>77</v>
      </c>
      <c r="L44" s="152">
        <v>70</v>
      </c>
      <c r="M44" s="33">
        <f>SUM(I44:L44)</f>
        <v>340</v>
      </c>
      <c r="N44" s="16"/>
      <c r="O44" s="256" t="s">
        <v>272</v>
      </c>
    </row>
    <row r="45" spans="1:15" ht="63" customHeight="1" thickBot="1" x14ac:dyDescent="0.3">
      <c r="A45" s="660"/>
      <c r="B45" s="683"/>
      <c r="C45" s="662"/>
      <c r="D45" s="632"/>
      <c r="E45" s="255">
        <v>0</v>
      </c>
      <c r="F45" s="210" t="s">
        <v>276</v>
      </c>
      <c r="G45" s="152" t="s">
        <v>66</v>
      </c>
      <c r="H45" s="444" t="s">
        <v>59</v>
      </c>
      <c r="I45" s="351">
        <v>0</v>
      </c>
      <c r="J45" s="351">
        <v>1</v>
      </c>
      <c r="K45" s="167">
        <v>1</v>
      </c>
      <c r="L45" s="152">
        <v>1</v>
      </c>
      <c r="M45" s="201">
        <f>SUM(I45:L45)</f>
        <v>3</v>
      </c>
      <c r="N45" s="257" t="s">
        <v>185</v>
      </c>
      <c r="O45" s="134"/>
    </row>
    <row r="46" spans="1:15" ht="45" customHeight="1" x14ac:dyDescent="0.25">
      <c r="A46" s="660"/>
      <c r="B46" s="683"/>
      <c r="C46" s="689" t="s">
        <v>442</v>
      </c>
      <c r="D46" s="360" t="s">
        <v>270</v>
      </c>
      <c r="E46" s="255">
        <v>69</v>
      </c>
      <c r="F46" s="170" t="s">
        <v>273</v>
      </c>
      <c r="G46" s="152" t="s">
        <v>66</v>
      </c>
      <c r="H46" s="444" t="s">
        <v>59</v>
      </c>
      <c r="I46" s="352">
        <v>9</v>
      </c>
      <c r="J46" s="352">
        <v>22</v>
      </c>
      <c r="K46" s="167">
        <v>9</v>
      </c>
      <c r="L46" s="152">
        <v>10</v>
      </c>
      <c r="M46" s="33">
        <f>SUM(I46:L46)</f>
        <v>50</v>
      </c>
      <c r="N46" s="257" t="s">
        <v>185</v>
      </c>
      <c r="O46" s="16"/>
    </row>
    <row r="47" spans="1:15" ht="33.75" customHeight="1" thickBot="1" x14ac:dyDescent="0.3">
      <c r="A47" s="661"/>
      <c r="B47" s="685"/>
      <c r="C47" s="689"/>
      <c r="D47" s="376" t="s">
        <v>227</v>
      </c>
      <c r="E47" s="255">
        <v>0</v>
      </c>
      <c r="F47" s="168" t="s">
        <v>275</v>
      </c>
      <c r="G47" s="152" t="s">
        <v>22</v>
      </c>
      <c r="H47" s="444" t="s">
        <v>59</v>
      </c>
      <c r="I47" s="167">
        <v>18</v>
      </c>
      <c r="J47" s="167">
        <v>44</v>
      </c>
      <c r="K47" s="167">
        <v>18</v>
      </c>
      <c r="L47" s="152">
        <v>20</v>
      </c>
      <c r="M47" s="33">
        <f>SUM(I47:L47)</f>
        <v>100</v>
      </c>
      <c r="N47" s="248" t="s">
        <v>185</v>
      </c>
      <c r="O47" s="16"/>
    </row>
    <row r="48" spans="1:15" x14ac:dyDescent="0.25">
      <c r="A48" s="387"/>
      <c r="B48" s="358"/>
      <c r="C48" s="151"/>
      <c r="D48" s="359"/>
    </row>
    <row r="49" spans="1:3" x14ac:dyDescent="0.25">
      <c r="A49" s="388"/>
      <c r="C49" s="176"/>
    </row>
  </sheetData>
  <mergeCells count="23">
    <mergeCell ref="B3:B9"/>
    <mergeCell ref="C46:C47"/>
    <mergeCell ref="C44:C45"/>
    <mergeCell ref="D44:D45"/>
    <mergeCell ref="B41:B47"/>
    <mergeCell ref="C38:C39"/>
    <mergeCell ref="C34:C36"/>
    <mergeCell ref="M41:M43"/>
    <mergeCell ref="N41:N43"/>
    <mergeCell ref="G41:G43"/>
    <mergeCell ref="H41:H43"/>
    <mergeCell ref="A1:H1"/>
    <mergeCell ref="J1:O1"/>
    <mergeCell ref="B10:B26"/>
    <mergeCell ref="D10:D12"/>
    <mergeCell ref="D19:D21"/>
    <mergeCell ref="I41:I43"/>
    <mergeCell ref="A3:A47"/>
    <mergeCell ref="J41:J43"/>
    <mergeCell ref="K41:K43"/>
    <mergeCell ref="L41:L43"/>
    <mergeCell ref="B27:B40"/>
    <mergeCell ref="F41:F43"/>
  </mergeCells>
  <dataValidations count="2">
    <dataValidation type="list" allowBlank="1" showInputMessage="1" showErrorMessage="1" sqref="G38:G39 G3:G27" xr:uid="{00000000-0002-0000-0200-000000000000}">
      <formula1>#REF!</formula1>
    </dataValidation>
    <dataValidation type="list" allowBlank="1" showInputMessage="1" showErrorMessage="1" sqref="H3:H41 H44:H47" xr:uid="{00000000-0002-0000-0200-000001000000}">
      <formula1>#REF!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4"/>
  <sheetViews>
    <sheetView topLeftCell="F5" zoomScale="90" zoomScaleNormal="90" workbookViewId="0">
      <selection activeCell="K9" sqref="K9"/>
    </sheetView>
  </sheetViews>
  <sheetFormatPr baseColWidth="10" defaultRowHeight="11.25" x14ac:dyDescent="0.25"/>
  <cols>
    <col min="1" max="1" width="12.7109375" style="259" customWidth="1"/>
    <col min="2" max="2" width="11.5703125" style="259" customWidth="1"/>
    <col min="3" max="3" width="16.42578125" style="259" customWidth="1"/>
    <col min="4" max="4" width="32.5703125" style="259" customWidth="1"/>
    <col min="5" max="5" width="11" style="259" customWidth="1"/>
    <col min="6" max="6" width="36.7109375" style="259" customWidth="1"/>
    <col min="7" max="7" width="9.28515625" style="270" customWidth="1"/>
    <col min="8" max="8" width="9" style="270" customWidth="1"/>
    <col min="9" max="9" width="7.28515625" style="270" customWidth="1"/>
    <col min="10" max="10" width="6.7109375" style="270" customWidth="1"/>
    <col min="11" max="11" width="6.42578125" style="270" customWidth="1"/>
    <col min="12" max="12" width="7.28515625" style="270" customWidth="1"/>
    <col min="13" max="13" width="9.5703125" style="270" customWidth="1"/>
    <col min="14" max="14" width="20" style="271" customWidth="1"/>
    <col min="15" max="15" width="18.42578125" style="272" customWidth="1"/>
    <col min="16" max="34" width="12.42578125" style="272" customWidth="1"/>
    <col min="35" max="256" width="11.42578125" style="259"/>
    <col min="257" max="257" width="12.7109375" style="259" customWidth="1"/>
    <col min="258" max="258" width="10.28515625" style="259" customWidth="1"/>
    <col min="259" max="259" width="22.140625" style="259" customWidth="1"/>
    <col min="260" max="260" width="38.42578125" style="259" customWidth="1"/>
    <col min="261" max="261" width="11" style="259" customWidth="1"/>
    <col min="262" max="262" width="36.7109375" style="259" customWidth="1"/>
    <col min="263" max="263" width="7.85546875" style="259" customWidth="1"/>
    <col min="264" max="264" width="9.7109375" style="259" customWidth="1"/>
    <col min="265" max="265" width="7.28515625" style="259" customWidth="1"/>
    <col min="266" max="266" width="6.7109375" style="259" customWidth="1"/>
    <col min="267" max="267" width="6.42578125" style="259" customWidth="1"/>
    <col min="268" max="268" width="7.28515625" style="259" customWidth="1"/>
    <col min="269" max="269" width="9.5703125" style="259" customWidth="1"/>
    <col min="270" max="270" width="20" style="259" customWidth="1"/>
    <col min="271" max="271" width="18.42578125" style="259" customWidth="1"/>
    <col min="272" max="290" width="12.42578125" style="259" customWidth="1"/>
    <col min="291" max="512" width="11.42578125" style="259"/>
    <col min="513" max="513" width="12.7109375" style="259" customWidth="1"/>
    <col min="514" max="514" width="10.28515625" style="259" customWidth="1"/>
    <col min="515" max="515" width="22.140625" style="259" customWidth="1"/>
    <col min="516" max="516" width="38.42578125" style="259" customWidth="1"/>
    <col min="517" max="517" width="11" style="259" customWidth="1"/>
    <col min="518" max="518" width="36.7109375" style="259" customWidth="1"/>
    <col min="519" max="519" width="7.85546875" style="259" customWidth="1"/>
    <col min="520" max="520" width="9.7109375" style="259" customWidth="1"/>
    <col min="521" max="521" width="7.28515625" style="259" customWidth="1"/>
    <col min="522" max="522" width="6.7109375" style="259" customWidth="1"/>
    <col min="523" max="523" width="6.42578125" style="259" customWidth="1"/>
    <col min="524" max="524" width="7.28515625" style="259" customWidth="1"/>
    <col min="525" max="525" width="9.5703125" style="259" customWidth="1"/>
    <col min="526" max="526" width="20" style="259" customWidth="1"/>
    <col min="527" max="527" width="18.42578125" style="259" customWidth="1"/>
    <col min="528" max="546" width="12.42578125" style="259" customWidth="1"/>
    <col min="547" max="768" width="11.42578125" style="259"/>
    <col min="769" max="769" width="12.7109375" style="259" customWidth="1"/>
    <col min="770" max="770" width="10.28515625" style="259" customWidth="1"/>
    <col min="771" max="771" width="22.140625" style="259" customWidth="1"/>
    <col min="772" max="772" width="38.42578125" style="259" customWidth="1"/>
    <col min="773" max="773" width="11" style="259" customWidth="1"/>
    <col min="774" max="774" width="36.7109375" style="259" customWidth="1"/>
    <col min="775" max="775" width="7.85546875" style="259" customWidth="1"/>
    <col min="776" max="776" width="9.7109375" style="259" customWidth="1"/>
    <col min="777" max="777" width="7.28515625" style="259" customWidth="1"/>
    <col min="778" max="778" width="6.7109375" style="259" customWidth="1"/>
    <col min="779" max="779" width="6.42578125" style="259" customWidth="1"/>
    <col min="780" max="780" width="7.28515625" style="259" customWidth="1"/>
    <col min="781" max="781" width="9.5703125" style="259" customWidth="1"/>
    <col min="782" max="782" width="20" style="259" customWidth="1"/>
    <col min="783" max="783" width="18.42578125" style="259" customWidth="1"/>
    <col min="784" max="802" width="12.42578125" style="259" customWidth="1"/>
    <col min="803" max="1024" width="11.42578125" style="259"/>
    <col min="1025" max="1025" width="12.7109375" style="259" customWidth="1"/>
    <col min="1026" max="1026" width="10.28515625" style="259" customWidth="1"/>
    <col min="1027" max="1027" width="22.140625" style="259" customWidth="1"/>
    <col min="1028" max="1028" width="38.42578125" style="259" customWidth="1"/>
    <col min="1029" max="1029" width="11" style="259" customWidth="1"/>
    <col min="1030" max="1030" width="36.7109375" style="259" customWidth="1"/>
    <col min="1031" max="1031" width="7.85546875" style="259" customWidth="1"/>
    <col min="1032" max="1032" width="9.7109375" style="259" customWidth="1"/>
    <col min="1033" max="1033" width="7.28515625" style="259" customWidth="1"/>
    <col min="1034" max="1034" width="6.7109375" style="259" customWidth="1"/>
    <col min="1035" max="1035" width="6.42578125" style="259" customWidth="1"/>
    <col min="1036" max="1036" width="7.28515625" style="259" customWidth="1"/>
    <col min="1037" max="1037" width="9.5703125" style="259" customWidth="1"/>
    <col min="1038" max="1038" width="20" style="259" customWidth="1"/>
    <col min="1039" max="1039" width="18.42578125" style="259" customWidth="1"/>
    <col min="1040" max="1058" width="12.42578125" style="259" customWidth="1"/>
    <col min="1059" max="1280" width="11.42578125" style="259"/>
    <col min="1281" max="1281" width="12.7109375" style="259" customWidth="1"/>
    <col min="1282" max="1282" width="10.28515625" style="259" customWidth="1"/>
    <col min="1283" max="1283" width="22.140625" style="259" customWidth="1"/>
    <col min="1284" max="1284" width="38.42578125" style="259" customWidth="1"/>
    <col min="1285" max="1285" width="11" style="259" customWidth="1"/>
    <col min="1286" max="1286" width="36.7109375" style="259" customWidth="1"/>
    <col min="1287" max="1287" width="7.85546875" style="259" customWidth="1"/>
    <col min="1288" max="1288" width="9.7109375" style="259" customWidth="1"/>
    <col min="1289" max="1289" width="7.28515625" style="259" customWidth="1"/>
    <col min="1290" max="1290" width="6.7109375" style="259" customWidth="1"/>
    <col min="1291" max="1291" width="6.42578125" style="259" customWidth="1"/>
    <col min="1292" max="1292" width="7.28515625" style="259" customWidth="1"/>
    <col min="1293" max="1293" width="9.5703125" style="259" customWidth="1"/>
    <col min="1294" max="1294" width="20" style="259" customWidth="1"/>
    <col min="1295" max="1295" width="18.42578125" style="259" customWidth="1"/>
    <col min="1296" max="1314" width="12.42578125" style="259" customWidth="1"/>
    <col min="1315" max="1536" width="11.42578125" style="259"/>
    <col min="1537" max="1537" width="12.7109375" style="259" customWidth="1"/>
    <col min="1538" max="1538" width="10.28515625" style="259" customWidth="1"/>
    <col min="1539" max="1539" width="22.140625" style="259" customWidth="1"/>
    <col min="1540" max="1540" width="38.42578125" style="259" customWidth="1"/>
    <col min="1541" max="1541" width="11" style="259" customWidth="1"/>
    <col min="1542" max="1542" width="36.7109375" style="259" customWidth="1"/>
    <col min="1543" max="1543" width="7.85546875" style="259" customWidth="1"/>
    <col min="1544" max="1544" width="9.7109375" style="259" customWidth="1"/>
    <col min="1545" max="1545" width="7.28515625" style="259" customWidth="1"/>
    <col min="1546" max="1546" width="6.7109375" style="259" customWidth="1"/>
    <col min="1547" max="1547" width="6.42578125" style="259" customWidth="1"/>
    <col min="1548" max="1548" width="7.28515625" style="259" customWidth="1"/>
    <col min="1549" max="1549" width="9.5703125" style="259" customWidth="1"/>
    <col min="1550" max="1550" width="20" style="259" customWidth="1"/>
    <col min="1551" max="1551" width="18.42578125" style="259" customWidth="1"/>
    <col min="1552" max="1570" width="12.42578125" style="259" customWidth="1"/>
    <col min="1571" max="1792" width="11.42578125" style="259"/>
    <col min="1793" max="1793" width="12.7109375" style="259" customWidth="1"/>
    <col min="1794" max="1794" width="10.28515625" style="259" customWidth="1"/>
    <col min="1795" max="1795" width="22.140625" style="259" customWidth="1"/>
    <col min="1796" max="1796" width="38.42578125" style="259" customWidth="1"/>
    <col min="1797" max="1797" width="11" style="259" customWidth="1"/>
    <col min="1798" max="1798" width="36.7109375" style="259" customWidth="1"/>
    <col min="1799" max="1799" width="7.85546875" style="259" customWidth="1"/>
    <col min="1800" max="1800" width="9.7109375" style="259" customWidth="1"/>
    <col min="1801" max="1801" width="7.28515625" style="259" customWidth="1"/>
    <col min="1802" max="1802" width="6.7109375" style="259" customWidth="1"/>
    <col min="1803" max="1803" width="6.42578125" style="259" customWidth="1"/>
    <col min="1804" max="1804" width="7.28515625" style="259" customWidth="1"/>
    <col min="1805" max="1805" width="9.5703125" style="259" customWidth="1"/>
    <col min="1806" max="1806" width="20" style="259" customWidth="1"/>
    <col min="1807" max="1807" width="18.42578125" style="259" customWidth="1"/>
    <col min="1808" max="1826" width="12.42578125" style="259" customWidth="1"/>
    <col min="1827" max="2048" width="11.42578125" style="259"/>
    <col min="2049" max="2049" width="12.7109375" style="259" customWidth="1"/>
    <col min="2050" max="2050" width="10.28515625" style="259" customWidth="1"/>
    <col min="2051" max="2051" width="22.140625" style="259" customWidth="1"/>
    <col min="2052" max="2052" width="38.42578125" style="259" customWidth="1"/>
    <col min="2053" max="2053" width="11" style="259" customWidth="1"/>
    <col min="2054" max="2054" width="36.7109375" style="259" customWidth="1"/>
    <col min="2055" max="2055" width="7.85546875" style="259" customWidth="1"/>
    <col min="2056" max="2056" width="9.7109375" style="259" customWidth="1"/>
    <col min="2057" max="2057" width="7.28515625" style="259" customWidth="1"/>
    <col min="2058" max="2058" width="6.7109375" style="259" customWidth="1"/>
    <col min="2059" max="2059" width="6.42578125" style="259" customWidth="1"/>
    <col min="2060" max="2060" width="7.28515625" style="259" customWidth="1"/>
    <col min="2061" max="2061" width="9.5703125" style="259" customWidth="1"/>
    <col min="2062" max="2062" width="20" style="259" customWidth="1"/>
    <col min="2063" max="2063" width="18.42578125" style="259" customWidth="1"/>
    <col min="2064" max="2082" width="12.42578125" style="259" customWidth="1"/>
    <col min="2083" max="2304" width="11.42578125" style="259"/>
    <col min="2305" max="2305" width="12.7109375" style="259" customWidth="1"/>
    <col min="2306" max="2306" width="10.28515625" style="259" customWidth="1"/>
    <col min="2307" max="2307" width="22.140625" style="259" customWidth="1"/>
    <col min="2308" max="2308" width="38.42578125" style="259" customWidth="1"/>
    <col min="2309" max="2309" width="11" style="259" customWidth="1"/>
    <col min="2310" max="2310" width="36.7109375" style="259" customWidth="1"/>
    <col min="2311" max="2311" width="7.85546875" style="259" customWidth="1"/>
    <col min="2312" max="2312" width="9.7109375" style="259" customWidth="1"/>
    <col min="2313" max="2313" width="7.28515625" style="259" customWidth="1"/>
    <col min="2314" max="2314" width="6.7109375" style="259" customWidth="1"/>
    <col min="2315" max="2315" width="6.42578125" style="259" customWidth="1"/>
    <col min="2316" max="2316" width="7.28515625" style="259" customWidth="1"/>
    <col min="2317" max="2317" width="9.5703125" style="259" customWidth="1"/>
    <col min="2318" max="2318" width="20" style="259" customWidth="1"/>
    <col min="2319" max="2319" width="18.42578125" style="259" customWidth="1"/>
    <col min="2320" max="2338" width="12.42578125" style="259" customWidth="1"/>
    <col min="2339" max="2560" width="11.42578125" style="259"/>
    <col min="2561" max="2561" width="12.7109375" style="259" customWidth="1"/>
    <col min="2562" max="2562" width="10.28515625" style="259" customWidth="1"/>
    <col min="2563" max="2563" width="22.140625" style="259" customWidth="1"/>
    <col min="2564" max="2564" width="38.42578125" style="259" customWidth="1"/>
    <col min="2565" max="2565" width="11" style="259" customWidth="1"/>
    <col min="2566" max="2566" width="36.7109375" style="259" customWidth="1"/>
    <col min="2567" max="2567" width="7.85546875" style="259" customWidth="1"/>
    <col min="2568" max="2568" width="9.7109375" style="259" customWidth="1"/>
    <col min="2569" max="2569" width="7.28515625" style="259" customWidth="1"/>
    <col min="2570" max="2570" width="6.7109375" style="259" customWidth="1"/>
    <col min="2571" max="2571" width="6.42578125" style="259" customWidth="1"/>
    <col min="2572" max="2572" width="7.28515625" style="259" customWidth="1"/>
    <col min="2573" max="2573" width="9.5703125" style="259" customWidth="1"/>
    <col min="2574" max="2574" width="20" style="259" customWidth="1"/>
    <col min="2575" max="2575" width="18.42578125" style="259" customWidth="1"/>
    <col min="2576" max="2594" width="12.42578125" style="259" customWidth="1"/>
    <col min="2595" max="2816" width="11.42578125" style="259"/>
    <col min="2817" max="2817" width="12.7109375" style="259" customWidth="1"/>
    <col min="2818" max="2818" width="10.28515625" style="259" customWidth="1"/>
    <col min="2819" max="2819" width="22.140625" style="259" customWidth="1"/>
    <col min="2820" max="2820" width="38.42578125" style="259" customWidth="1"/>
    <col min="2821" max="2821" width="11" style="259" customWidth="1"/>
    <col min="2822" max="2822" width="36.7109375" style="259" customWidth="1"/>
    <col min="2823" max="2823" width="7.85546875" style="259" customWidth="1"/>
    <col min="2824" max="2824" width="9.7109375" style="259" customWidth="1"/>
    <col min="2825" max="2825" width="7.28515625" style="259" customWidth="1"/>
    <col min="2826" max="2826" width="6.7109375" style="259" customWidth="1"/>
    <col min="2827" max="2827" width="6.42578125" style="259" customWidth="1"/>
    <col min="2828" max="2828" width="7.28515625" style="259" customWidth="1"/>
    <col min="2829" max="2829" width="9.5703125" style="259" customWidth="1"/>
    <col min="2830" max="2830" width="20" style="259" customWidth="1"/>
    <col min="2831" max="2831" width="18.42578125" style="259" customWidth="1"/>
    <col min="2832" max="2850" width="12.42578125" style="259" customWidth="1"/>
    <col min="2851" max="3072" width="11.42578125" style="259"/>
    <col min="3073" max="3073" width="12.7109375" style="259" customWidth="1"/>
    <col min="3074" max="3074" width="10.28515625" style="259" customWidth="1"/>
    <col min="3075" max="3075" width="22.140625" style="259" customWidth="1"/>
    <col min="3076" max="3076" width="38.42578125" style="259" customWidth="1"/>
    <col min="3077" max="3077" width="11" style="259" customWidth="1"/>
    <col min="3078" max="3078" width="36.7109375" style="259" customWidth="1"/>
    <col min="3079" max="3079" width="7.85546875" style="259" customWidth="1"/>
    <col min="3080" max="3080" width="9.7109375" style="259" customWidth="1"/>
    <col min="3081" max="3081" width="7.28515625" style="259" customWidth="1"/>
    <col min="3082" max="3082" width="6.7109375" style="259" customWidth="1"/>
    <col min="3083" max="3083" width="6.42578125" style="259" customWidth="1"/>
    <col min="3084" max="3084" width="7.28515625" style="259" customWidth="1"/>
    <col min="3085" max="3085" width="9.5703125" style="259" customWidth="1"/>
    <col min="3086" max="3086" width="20" style="259" customWidth="1"/>
    <col min="3087" max="3087" width="18.42578125" style="259" customWidth="1"/>
    <col min="3088" max="3106" width="12.42578125" style="259" customWidth="1"/>
    <col min="3107" max="3328" width="11.42578125" style="259"/>
    <col min="3329" max="3329" width="12.7109375" style="259" customWidth="1"/>
    <col min="3330" max="3330" width="10.28515625" style="259" customWidth="1"/>
    <col min="3331" max="3331" width="22.140625" style="259" customWidth="1"/>
    <col min="3332" max="3332" width="38.42578125" style="259" customWidth="1"/>
    <col min="3333" max="3333" width="11" style="259" customWidth="1"/>
    <col min="3334" max="3334" width="36.7109375" style="259" customWidth="1"/>
    <col min="3335" max="3335" width="7.85546875" style="259" customWidth="1"/>
    <col min="3336" max="3336" width="9.7109375" style="259" customWidth="1"/>
    <col min="3337" max="3337" width="7.28515625" style="259" customWidth="1"/>
    <col min="3338" max="3338" width="6.7109375" style="259" customWidth="1"/>
    <col min="3339" max="3339" width="6.42578125" style="259" customWidth="1"/>
    <col min="3340" max="3340" width="7.28515625" style="259" customWidth="1"/>
    <col min="3341" max="3341" width="9.5703125" style="259" customWidth="1"/>
    <col min="3342" max="3342" width="20" style="259" customWidth="1"/>
    <col min="3343" max="3343" width="18.42578125" style="259" customWidth="1"/>
    <col min="3344" max="3362" width="12.42578125" style="259" customWidth="1"/>
    <col min="3363" max="3584" width="11.42578125" style="259"/>
    <col min="3585" max="3585" width="12.7109375" style="259" customWidth="1"/>
    <col min="3586" max="3586" width="10.28515625" style="259" customWidth="1"/>
    <col min="3587" max="3587" width="22.140625" style="259" customWidth="1"/>
    <col min="3588" max="3588" width="38.42578125" style="259" customWidth="1"/>
    <col min="3589" max="3589" width="11" style="259" customWidth="1"/>
    <col min="3590" max="3590" width="36.7109375" style="259" customWidth="1"/>
    <col min="3591" max="3591" width="7.85546875" style="259" customWidth="1"/>
    <col min="3592" max="3592" width="9.7109375" style="259" customWidth="1"/>
    <col min="3593" max="3593" width="7.28515625" style="259" customWidth="1"/>
    <col min="3594" max="3594" width="6.7109375" style="259" customWidth="1"/>
    <col min="3595" max="3595" width="6.42578125" style="259" customWidth="1"/>
    <col min="3596" max="3596" width="7.28515625" style="259" customWidth="1"/>
    <col min="3597" max="3597" width="9.5703125" style="259" customWidth="1"/>
    <col min="3598" max="3598" width="20" style="259" customWidth="1"/>
    <col min="3599" max="3599" width="18.42578125" style="259" customWidth="1"/>
    <col min="3600" max="3618" width="12.42578125" style="259" customWidth="1"/>
    <col min="3619" max="3840" width="11.42578125" style="259"/>
    <col min="3841" max="3841" width="12.7109375" style="259" customWidth="1"/>
    <col min="3842" max="3842" width="10.28515625" style="259" customWidth="1"/>
    <col min="3843" max="3843" width="22.140625" style="259" customWidth="1"/>
    <col min="3844" max="3844" width="38.42578125" style="259" customWidth="1"/>
    <col min="3845" max="3845" width="11" style="259" customWidth="1"/>
    <col min="3846" max="3846" width="36.7109375" style="259" customWidth="1"/>
    <col min="3847" max="3847" width="7.85546875" style="259" customWidth="1"/>
    <col min="3848" max="3848" width="9.7109375" style="259" customWidth="1"/>
    <col min="3849" max="3849" width="7.28515625" style="259" customWidth="1"/>
    <col min="3850" max="3850" width="6.7109375" style="259" customWidth="1"/>
    <col min="3851" max="3851" width="6.42578125" style="259" customWidth="1"/>
    <col min="3852" max="3852" width="7.28515625" style="259" customWidth="1"/>
    <col min="3853" max="3853" width="9.5703125" style="259" customWidth="1"/>
    <col min="3854" max="3854" width="20" style="259" customWidth="1"/>
    <col min="3855" max="3855" width="18.42578125" style="259" customWidth="1"/>
    <col min="3856" max="3874" width="12.42578125" style="259" customWidth="1"/>
    <col min="3875" max="4096" width="11.42578125" style="259"/>
    <col min="4097" max="4097" width="12.7109375" style="259" customWidth="1"/>
    <col min="4098" max="4098" width="10.28515625" style="259" customWidth="1"/>
    <col min="4099" max="4099" width="22.140625" style="259" customWidth="1"/>
    <col min="4100" max="4100" width="38.42578125" style="259" customWidth="1"/>
    <col min="4101" max="4101" width="11" style="259" customWidth="1"/>
    <col min="4102" max="4102" width="36.7109375" style="259" customWidth="1"/>
    <col min="4103" max="4103" width="7.85546875" style="259" customWidth="1"/>
    <col min="4104" max="4104" width="9.7109375" style="259" customWidth="1"/>
    <col min="4105" max="4105" width="7.28515625" style="259" customWidth="1"/>
    <col min="4106" max="4106" width="6.7109375" style="259" customWidth="1"/>
    <col min="4107" max="4107" width="6.42578125" style="259" customWidth="1"/>
    <col min="4108" max="4108" width="7.28515625" style="259" customWidth="1"/>
    <col min="4109" max="4109" width="9.5703125" style="259" customWidth="1"/>
    <col min="4110" max="4110" width="20" style="259" customWidth="1"/>
    <col min="4111" max="4111" width="18.42578125" style="259" customWidth="1"/>
    <col min="4112" max="4130" width="12.42578125" style="259" customWidth="1"/>
    <col min="4131" max="4352" width="11.42578125" style="259"/>
    <col min="4353" max="4353" width="12.7109375" style="259" customWidth="1"/>
    <col min="4354" max="4354" width="10.28515625" style="259" customWidth="1"/>
    <col min="4355" max="4355" width="22.140625" style="259" customWidth="1"/>
    <col min="4356" max="4356" width="38.42578125" style="259" customWidth="1"/>
    <col min="4357" max="4357" width="11" style="259" customWidth="1"/>
    <col min="4358" max="4358" width="36.7109375" style="259" customWidth="1"/>
    <col min="4359" max="4359" width="7.85546875" style="259" customWidth="1"/>
    <col min="4360" max="4360" width="9.7109375" style="259" customWidth="1"/>
    <col min="4361" max="4361" width="7.28515625" style="259" customWidth="1"/>
    <col min="4362" max="4362" width="6.7109375" style="259" customWidth="1"/>
    <col min="4363" max="4363" width="6.42578125" style="259" customWidth="1"/>
    <col min="4364" max="4364" width="7.28515625" style="259" customWidth="1"/>
    <col min="4365" max="4365" width="9.5703125" style="259" customWidth="1"/>
    <col min="4366" max="4366" width="20" style="259" customWidth="1"/>
    <col min="4367" max="4367" width="18.42578125" style="259" customWidth="1"/>
    <col min="4368" max="4386" width="12.42578125" style="259" customWidth="1"/>
    <col min="4387" max="4608" width="11.42578125" style="259"/>
    <col min="4609" max="4609" width="12.7109375" style="259" customWidth="1"/>
    <col min="4610" max="4610" width="10.28515625" style="259" customWidth="1"/>
    <col min="4611" max="4611" width="22.140625" style="259" customWidth="1"/>
    <col min="4612" max="4612" width="38.42578125" style="259" customWidth="1"/>
    <col min="4613" max="4613" width="11" style="259" customWidth="1"/>
    <col min="4614" max="4614" width="36.7109375" style="259" customWidth="1"/>
    <col min="4615" max="4615" width="7.85546875" style="259" customWidth="1"/>
    <col min="4616" max="4616" width="9.7109375" style="259" customWidth="1"/>
    <col min="4617" max="4617" width="7.28515625" style="259" customWidth="1"/>
    <col min="4618" max="4618" width="6.7109375" style="259" customWidth="1"/>
    <col min="4619" max="4619" width="6.42578125" style="259" customWidth="1"/>
    <col min="4620" max="4620" width="7.28515625" style="259" customWidth="1"/>
    <col min="4621" max="4621" width="9.5703125" style="259" customWidth="1"/>
    <col min="4622" max="4622" width="20" style="259" customWidth="1"/>
    <col min="4623" max="4623" width="18.42578125" style="259" customWidth="1"/>
    <col min="4624" max="4642" width="12.42578125" style="259" customWidth="1"/>
    <col min="4643" max="4864" width="11.42578125" style="259"/>
    <col min="4865" max="4865" width="12.7109375" style="259" customWidth="1"/>
    <col min="4866" max="4866" width="10.28515625" style="259" customWidth="1"/>
    <col min="4867" max="4867" width="22.140625" style="259" customWidth="1"/>
    <col min="4868" max="4868" width="38.42578125" style="259" customWidth="1"/>
    <col min="4869" max="4869" width="11" style="259" customWidth="1"/>
    <col min="4870" max="4870" width="36.7109375" style="259" customWidth="1"/>
    <col min="4871" max="4871" width="7.85546875" style="259" customWidth="1"/>
    <col min="4872" max="4872" width="9.7109375" style="259" customWidth="1"/>
    <col min="4873" max="4873" width="7.28515625" style="259" customWidth="1"/>
    <col min="4874" max="4874" width="6.7109375" style="259" customWidth="1"/>
    <col min="4875" max="4875" width="6.42578125" style="259" customWidth="1"/>
    <col min="4876" max="4876" width="7.28515625" style="259" customWidth="1"/>
    <col min="4877" max="4877" width="9.5703125" style="259" customWidth="1"/>
    <col min="4878" max="4878" width="20" style="259" customWidth="1"/>
    <col min="4879" max="4879" width="18.42578125" style="259" customWidth="1"/>
    <col min="4880" max="4898" width="12.42578125" style="259" customWidth="1"/>
    <col min="4899" max="5120" width="11.42578125" style="259"/>
    <col min="5121" max="5121" width="12.7109375" style="259" customWidth="1"/>
    <col min="5122" max="5122" width="10.28515625" style="259" customWidth="1"/>
    <col min="5123" max="5123" width="22.140625" style="259" customWidth="1"/>
    <col min="5124" max="5124" width="38.42578125" style="259" customWidth="1"/>
    <col min="5125" max="5125" width="11" style="259" customWidth="1"/>
    <col min="5126" max="5126" width="36.7109375" style="259" customWidth="1"/>
    <col min="5127" max="5127" width="7.85546875" style="259" customWidth="1"/>
    <col min="5128" max="5128" width="9.7109375" style="259" customWidth="1"/>
    <col min="5129" max="5129" width="7.28515625" style="259" customWidth="1"/>
    <col min="5130" max="5130" width="6.7109375" style="259" customWidth="1"/>
    <col min="5131" max="5131" width="6.42578125" style="259" customWidth="1"/>
    <col min="5132" max="5132" width="7.28515625" style="259" customWidth="1"/>
    <col min="5133" max="5133" width="9.5703125" style="259" customWidth="1"/>
    <col min="5134" max="5134" width="20" style="259" customWidth="1"/>
    <col min="5135" max="5135" width="18.42578125" style="259" customWidth="1"/>
    <col min="5136" max="5154" width="12.42578125" style="259" customWidth="1"/>
    <col min="5155" max="5376" width="11.42578125" style="259"/>
    <col min="5377" max="5377" width="12.7109375" style="259" customWidth="1"/>
    <col min="5378" max="5378" width="10.28515625" style="259" customWidth="1"/>
    <col min="5379" max="5379" width="22.140625" style="259" customWidth="1"/>
    <col min="5380" max="5380" width="38.42578125" style="259" customWidth="1"/>
    <col min="5381" max="5381" width="11" style="259" customWidth="1"/>
    <col min="5382" max="5382" width="36.7109375" style="259" customWidth="1"/>
    <col min="5383" max="5383" width="7.85546875" style="259" customWidth="1"/>
    <col min="5384" max="5384" width="9.7109375" style="259" customWidth="1"/>
    <col min="5385" max="5385" width="7.28515625" style="259" customWidth="1"/>
    <col min="5386" max="5386" width="6.7109375" style="259" customWidth="1"/>
    <col min="5387" max="5387" width="6.42578125" style="259" customWidth="1"/>
    <col min="5388" max="5388" width="7.28515625" style="259" customWidth="1"/>
    <col min="5389" max="5389" width="9.5703125" style="259" customWidth="1"/>
    <col min="5390" max="5390" width="20" style="259" customWidth="1"/>
    <col min="5391" max="5391" width="18.42578125" style="259" customWidth="1"/>
    <col min="5392" max="5410" width="12.42578125" style="259" customWidth="1"/>
    <col min="5411" max="5632" width="11.42578125" style="259"/>
    <col min="5633" max="5633" width="12.7109375" style="259" customWidth="1"/>
    <col min="5634" max="5634" width="10.28515625" style="259" customWidth="1"/>
    <col min="5635" max="5635" width="22.140625" style="259" customWidth="1"/>
    <col min="5636" max="5636" width="38.42578125" style="259" customWidth="1"/>
    <col min="5637" max="5637" width="11" style="259" customWidth="1"/>
    <col min="5638" max="5638" width="36.7109375" style="259" customWidth="1"/>
    <col min="5639" max="5639" width="7.85546875" style="259" customWidth="1"/>
    <col min="5640" max="5640" width="9.7109375" style="259" customWidth="1"/>
    <col min="5641" max="5641" width="7.28515625" style="259" customWidth="1"/>
    <col min="5642" max="5642" width="6.7109375" style="259" customWidth="1"/>
    <col min="5643" max="5643" width="6.42578125" style="259" customWidth="1"/>
    <col min="5644" max="5644" width="7.28515625" style="259" customWidth="1"/>
    <col min="5645" max="5645" width="9.5703125" style="259" customWidth="1"/>
    <col min="5646" max="5646" width="20" style="259" customWidth="1"/>
    <col min="5647" max="5647" width="18.42578125" style="259" customWidth="1"/>
    <col min="5648" max="5666" width="12.42578125" style="259" customWidth="1"/>
    <col min="5667" max="5888" width="11.42578125" style="259"/>
    <col min="5889" max="5889" width="12.7109375" style="259" customWidth="1"/>
    <col min="5890" max="5890" width="10.28515625" style="259" customWidth="1"/>
    <col min="5891" max="5891" width="22.140625" style="259" customWidth="1"/>
    <col min="5892" max="5892" width="38.42578125" style="259" customWidth="1"/>
    <col min="5893" max="5893" width="11" style="259" customWidth="1"/>
    <col min="5894" max="5894" width="36.7109375" style="259" customWidth="1"/>
    <col min="5895" max="5895" width="7.85546875" style="259" customWidth="1"/>
    <col min="5896" max="5896" width="9.7109375" style="259" customWidth="1"/>
    <col min="5897" max="5897" width="7.28515625" style="259" customWidth="1"/>
    <col min="5898" max="5898" width="6.7109375" style="259" customWidth="1"/>
    <col min="5899" max="5899" width="6.42578125" style="259" customWidth="1"/>
    <col min="5900" max="5900" width="7.28515625" style="259" customWidth="1"/>
    <col min="5901" max="5901" width="9.5703125" style="259" customWidth="1"/>
    <col min="5902" max="5902" width="20" style="259" customWidth="1"/>
    <col min="5903" max="5903" width="18.42578125" style="259" customWidth="1"/>
    <col min="5904" max="5922" width="12.42578125" style="259" customWidth="1"/>
    <col min="5923" max="6144" width="11.42578125" style="259"/>
    <col min="6145" max="6145" width="12.7109375" style="259" customWidth="1"/>
    <col min="6146" max="6146" width="10.28515625" style="259" customWidth="1"/>
    <col min="6147" max="6147" width="22.140625" style="259" customWidth="1"/>
    <col min="6148" max="6148" width="38.42578125" style="259" customWidth="1"/>
    <col min="6149" max="6149" width="11" style="259" customWidth="1"/>
    <col min="6150" max="6150" width="36.7109375" style="259" customWidth="1"/>
    <col min="6151" max="6151" width="7.85546875" style="259" customWidth="1"/>
    <col min="6152" max="6152" width="9.7109375" style="259" customWidth="1"/>
    <col min="6153" max="6153" width="7.28515625" style="259" customWidth="1"/>
    <col min="6154" max="6154" width="6.7109375" style="259" customWidth="1"/>
    <col min="6155" max="6155" width="6.42578125" style="259" customWidth="1"/>
    <col min="6156" max="6156" width="7.28515625" style="259" customWidth="1"/>
    <col min="6157" max="6157" width="9.5703125" style="259" customWidth="1"/>
    <col min="6158" max="6158" width="20" style="259" customWidth="1"/>
    <col min="6159" max="6159" width="18.42578125" style="259" customWidth="1"/>
    <col min="6160" max="6178" width="12.42578125" style="259" customWidth="1"/>
    <col min="6179" max="6400" width="11.42578125" style="259"/>
    <col min="6401" max="6401" width="12.7109375" style="259" customWidth="1"/>
    <col min="6402" max="6402" width="10.28515625" style="259" customWidth="1"/>
    <col min="6403" max="6403" width="22.140625" style="259" customWidth="1"/>
    <col min="6404" max="6404" width="38.42578125" style="259" customWidth="1"/>
    <col min="6405" max="6405" width="11" style="259" customWidth="1"/>
    <col min="6406" max="6406" width="36.7109375" style="259" customWidth="1"/>
    <col min="6407" max="6407" width="7.85546875" style="259" customWidth="1"/>
    <col min="6408" max="6408" width="9.7109375" style="259" customWidth="1"/>
    <col min="6409" max="6409" width="7.28515625" style="259" customWidth="1"/>
    <col min="6410" max="6410" width="6.7109375" style="259" customWidth="1"/>
    <col min="6411" max="6411" width="6.42578125" style="259" customWidth="1"/>
    <col min="6412" max="6412" width="7.28515625" style="259" customWidth="1"/>
    <col min="6413" max="6413" width="9.5703125" style="259" customWidth="1"/>
    <col min="6414" max="6414" width="20" style="259" customWidth="1"/>
    <col min="6415" max="6415" width="18.42578125" style="259" customWidth="1"/>
    <col min="6416" max="6434" width="12.42578125" style="259" customWidth="1"/>
    <col min="6435" max="6656" width="11.42578125" style="259"/>
    <col min="6657" max="6657" width="12.7109375" style="259" customWidth="1"/>
    <col min="6658" max="6658" width="10.28515625" style="259" customWidth="1"/>
    <col min="6659" max="6659" width="22.140625" style="259" customWidth="1"/>
    <col min="6660" max="6660" width="38.42578125" style="259" customWidth="1"/>
    <col min="6661" max="6661" width="11" style="259" customWidth="1"/>
    <col min="6662" max="6662" width="36.7109375" style="259" customWidth="1"/>
    <col min="6663" max="6663" width="7.85546875" style="259" customWidth="1"/>
    <col min="6664" max="6664" width="9.7109375" style="259" customWidth="1"/>
    <col min="6665" max="6665" width="7.28515625" style="259" customWidth="1"/>
    <col min="6666" max="6666" width="6.7109375" style="259" customWidth="1"/>
    <col min="6667" max="6667" width="6.42578125" style="259" customWidth="1"/>
    <col min="6668" max="6668" width="7.28515625" style="259" customWidth="1"/>
    <col min="6669" max="6669" width="9.5703125" style="259" customWidth="1"/>
    <col min="6670" max="6670" width="20" style="259" customWidth="1"/>
    <col min="6671" max="6671" width="18.42578125" style="259" customWidth="1"/>
    <col min="6672" max="6690" width="12.42578125" style="259" customWidth="1"/>
    <col min="6691" max="6912" width="11.42578125" style="259"/>
    <col min="6913" max="6913" width="12.7109375" style="259" customWidth="1"/>
    <col min="6914" max="6914" width="10.28515625" style="259" customWidth="1"/>
    <col min="6915" max="6915" width="22.140625" style="259" customWidth="1"/>
    <col min="6916" max="6916" width="38.42578125" style="259" customWidth="1"/>
    <col min="6917" max="6917" width="11" style="259" customWidth="1"/>
    <col min="6918" max="6918" width="36.7109375" style="259" customWidth="1"/>
    <col min="6919" max="6919" width="7.85546875" style="259" customWidth="1"/>
    <col min="6920" max="6920" width="9.7109375" style="259" customWidth="1"/>
    <col min="6921" max="6921" width="7.28515625" style="259" customWidth="1"/>
    <col min="6922" max="6922" width="6.7109375" style="259" customWidth="1"/>
    <col min="6923" max="6923" width="6.42578125" style="259" customWidth="1"/>
    <col min="6924" max="6924" width="7.28515625" style="259" customWidth="1"/>
    <col min="6925" max="6925" width="9.5703125" style="259" customWidth="1"/>
    <col min="6926" max="6926" width="20" style="259" customWidth="1"/>
    <col min="6927" max="6927" width="18.42578125" style="259" customWidth="1"/>
    <col min="6928" max="6946" width="12.42578125" style="259" customWidth="1"/>
    <col min="6947" max="7168" width="11.42578125" style="259"/>
    <col min="7169" max="7169" width="12.7109375" style="259" customWidth="1"/>
    <col min="7170" max="7170" width="10.28515625" style="259" customWidth="1"/>
    <col min="7171" max="7171" width="22.140625" style="259" customWidth="1"/>
    <col min="7172" max="7172" width="38.42578125" style="259" customWidth="1"/>
    <col min="7173" max="7173" width="11" style="259" customWidth="1"/>
    <col min="7174" max="7174" width="36.7109375" style="259" customWidth="1"/>
    <col min="7175" max="7175" width="7.85546875" style="259" customWidth="1"/>
    <col min="7176" max="7176" width="9.7109375" style="259" customWidth="1"/>
    <col min="7177" max="7177" width="7.28515625" style="259" customWidth="1"/>
    <col min="7178" max="7178" width="6.7109375" style="259" customWidth="1"/>
    <col min="7179" max="7179" width="6.42578125" style="259" customWidth="1"/>
    <col min="7180" max="7180" width="7.28515625" style="259" customWidth="1"/>
    <col min="7181" max="7181" width="9.5703125" style="259" customWidth="1"/>
    <col min="7182" max="7182" width="20" style="259" customWidth="1"/>
    <col min="7183" max="7183" width="18.42578125" style="259" customWidth="1"/>
    <col min="7184" max="7202" width="12.42578125" style="259" customWidth="1"/>
    <col min="7203" max="7424" width="11.42578125" style="259"/>
    <col min="7425" max="7425" width="12.7109375" style="259" customWidth="1"/>
    <col min="7426" max="7426" width="10.28515625" style="259" customWidth="1"/>
    <col min="7427" max="7427" width="22.140625" style="259" customWidth="1"/>
    <col min="7428" max="7428" width="38.42578125" style="259" customWidth="1"/>
    <col min="7429" max="7429" width="11" style="259" customWidth="1"/>
    <col min="7430" max="7430" width="36.7109375" style="259" customWidth="1"/>
    <col min="7431" max="7431" width="7.85546875" style="259" customWidth="1"/>
    <col min="7432" max="7432" width="9.7109375" style="259" customWidth="1"/>
    <col min="7433" max="7433" width="7.28515625" style="259" customWidth="1"/>
    <col min="7434" max="7434" width="6.7109375" style="259" customWidth="1"/>
    <col min="7435" max="7435" width="6.42578125" style="259" customWidth="1"/>
    <col min="7436" max="7436" width="7.28515625" style="259" customWidth="1"/>
    <col min="7437" max="7437" width="9.5703125" style="259" customWidth="1"/>
    <col min="7438" max="7438" width="20" style="259" customWidth="1"/>
    <col min="7439" max="7439" width="18.42578125" style="259" customWidth="1"/>
    <col min="7440" max="7458" width="12.42578125" style="259" customWidth="1"/>
    <col min="7459" max="7680" width="11.42578125" style="259"/>
    <col min="7681" max="7681" width="12.7109375" style="259" customWidth="1"/>
    <col min="7682" max="7682" width="10.28515625" style="259" customWidth="1"/>
    <col min="7683" max="7683" width="22.140625" style="259" customWidth="1"/>
    <col min="7684" max="7684" width="38.42578125" style="259" customWidth="1"/>
    <col min="7685" max="7685" width="11" style="259" customWidth="1"/>
    <col min="7686" max="7686" width="36.7109375" style="259" customWidth="1"/>
    <col min="7687" max="7687" width="7.85546875" style="259" customWidth="1"/>
    <col min="7688" max="7688" width="9.7109375" style="259" customWidth="1"/>
    <col min="7689" max="7689" width="7.28515625" style="259" customWidth="1"/>
    <col min="7690" max="7690" width="6.7109375" style="259" customWidth="1"/>
    <col min="7691" max="7691" width="6.42578125" style="259" customWidth="1"/>
    <col min="7692" max="7692" width="7.28515625" style="259" customWidth="1"/>
    <col min="7693" max="7693" width="9.5703125" style="259" customWidth="1"/>
    <col min="7694" max="7694" width="20" style="259" customWidth="1"/>
    <col min="7695" max="7695" width="18.42578125" style="259" customWidth="1"/>
    <col min="7696" max="7714" width="12.42578125" style="259" customWidth="1"/>
    <col min="7715" max="7936" width="11.42578125" style="259"/>
    <col min="7937" max="7937" width="12.7109375" style="259" customWidth="1"/>
    <col min="7938" max="7938" width="10.28515625" style="259" customWidth="1"/>
    <col min="7939" max="7939" width="22.140625" style="259" customWidth="1"/>
    <col min="7940" max="7940" width="38.42578125" style="259" customWidth="1"/>
    <col min="7941" max="7941" width="11" style="259" customWidth="1"/>
    <col min="7942" max="7942" width="36.7109375" style="259" customWidth="1"/>
    <col min="7943" max="7943" width="7.85546875" style="259" customWidth="1"/>
    <col min="7944" max="7944" width="9.7109375" style="259" customWidth="1"/>
    <col min="7945" max="7945" width="7.28515625" style="259" customWidth="1"/>
    <col min="7946" max="7946" width="6.7109375" style="259" customWidth="1"/>
    <col min="7947" max="7947" width="6.42578125" style="259" customWidth="1"/>
    <col min="7948" max="7948" width="7.28515625" style="259" customWidth="1"/>
    <col min="7949" max="7949" width="9.5703125" style="259" customWidth="1"/>
    <col min="7950" max="7950" width="20" style="259" customWidth="1"/>
    <col min="7951" max="7951" width="18.42578125" style="259" customWidth="1"/>
    <col min="7952" max="7970" width="12.42578125" style="259" customWidth="1"/>
    <col min="7971" max="8192" width="11.42578125" style="259"/>
    <col min="8193" max="8193" width="12.7109375" style="259" customWidth="1"/>
    <col min="8194" max="8194" width="10.28515625" style="259" customWidth="1"/>
    <col min="8195" max="8195" width="22.140625" style="259" customWidth="1"/>
    <col min="8196" max="8196" width="38.42578125" style="259" customWidth="1"/>
    <col min="8197" max="8197" width="11" style="259" customWidth="1"/>
    <col min="8198" max="8198" width="36.7109375" style="259" customWidth="1"/>
    <col min="8199" max="8199" width="7.85546875" style="259" customWidth="1"/>
    <col min="8200" max="8200" width="9.7109375" style="259" customWidth="1"/>
    <col min="8201" max="8201" width="7.28515625" style="259" customWidth="1"/>
    <col min="8202" max="8202" width="6.7109375" style="259" customWidth="1"/>
    <col min="8203" max="8203" width="6.42578125" style="259" customWidth="1"/>
    <col min="8204" max="8204" width="7.28515625" style="259" customWidth="1"/>
    <col min="8205" max="8205" width="9.5703125" style="259" customWidth="1"/>
    <col min="8206" max="8206" width="20" style="259" customWidth="1"/>
    <col min="8207" max="8207" width="18.42578125" style="259" customWidth="1"/>
    <col min="8208" max="8226" width="12.42578125" style="259" customWidth="1"/>
    <col min="8227" max="8448" width="11.42578125" style="259"/>
    <col min="8449" max="8449" width="12.7109375" style="259" customWidth="1"/>
    <col min="8450" max="8450" width="10.28515625" style="259" customWidth="1"/>
    <col min="8451" max="8451" width="22.140625" style="259" customWidth="1"/>
    <col min="8452" max="8452" width="38.42578125" style="259" customWidth="1"/>
    <col min="8453" max="8453" width="11" style="259" customWidth="1"/>
    <col min="8454" max="8454" width="36.7109375" style="259" customWidth="1"/>
    <col min="8455" max="8455" width="7.85546875" style="259" customWidth="1"/>
    <col min="8456" max="8456" width="9.7109375" style="259" customWidth="1"/>
    <col min="8457" max="8457" width="7.28515625" style="259" customWidth="1"/>
    <col min="8458" max="8458" width="6.7109375" style="259" customWidth="1"/>
    <col min="8459" max="8459" width="6.42578125" style="259" customWidth="1"/>
    <col min="8460" max="8460" width="7.28515625" style="259" customWidth="1"/>
    <col min="8461" max="8461" width="9.5703125" style="259" customWidth="1"/>
    <col min="8462" max="8462" width="20" style="259" customWidth="1"/>
    <col min="8463" max="8463" width="18.42578125" style="259" customWidth="1"/>
    <col min="8464" max="8482" width="12.42578125" style="259" customWidth="1"/>
    <col min="8483" max="8704" width="11.42578125" style="259"/>
    <col min="8705" max="8705" width="12.7109375" style="259" customWidth="1"/>
    <col min="8706" max="8706" width="10.28515625" style="259" customWidth="1"/>
    <col min="8707" max="8707" width="22.140625" style="259" customWidth="1"/>
    <col min="8708" max="8708" width="38.42578125" style="259" customWidth="1"/>
    <col min="8709" max="8709" width="11" style="259" customWidth="1"/>
    <col min="8710" max="8710" width="36.7109375" style="259" customWidth="1"/>
    <col min="8711" max="8711" width="7.85546875" style="259" customWidth="1"/>
    <col min="8712" max="8712" width="9.7109375" style="259" customWidth="1"/>
    <col min="8713" max="8713" width="7.28515625" style="259" customWidth="1"/>
    <col min="8714" max="8714" width="6.7109375" style="259" customWidth="1"/>
    <col min="8715" max="8715" width="6.42578125" style="259" customWidth="1"/>
    <col min="8716" max="8716" width="7.28515625" style="259" customWidth="1"/>
    <col min="8717" max="8717" width="9.5703125" style="259" customWidth="1"/>
    <col min="8718" max="8718" width="20" style="259" customWidth="1"/>
    <col min="8719" max="8719" width="18.42578125" style="259" customWidth="1"/>
    <col min="8720" max="8738" width="12.42578125" style="259" customWidth="1"/>
    <col min="8739" max="8960" width="11.42578125" style="259"/>
    <col min="8961" max="8961" width="12.7109375" style="259" customWidth="1"/>
    <col min="8962" max="8962" width="10.28515625" style="259" customWidth="1"/>
    <col min="8963" max="8963" width="22.140625" style="259" customWidth="1"/>
    <col min="8964" max="8964" width="38.42578125" style="259" customWidth="1"/>
    <col min="8965" max="8965" width="11" style="259" customWidth="1"/>
    <col min="8966" max="8966" width="36.7109375" style="259" customWidth="1"/>
    <col min="8967" max="8967" width="7.85546875" style="259" customWidth="1"/>
    <col min="8968" max="8968" width="9.7109375" style="259" customWidth="1"/>
    <col min="8969" max="8969" width="7.28515625" style="259" customWidth="1"/>
    <col min="8970" max="8970" width="6.7109375" style="259" customWidth="1"/>
    <col min="8971" max="8971" width="6.42578125" style="259" customWidth="1"/>
    <col min="8972" max="8972" width="7.28515625" style="259" customWidth="1"/>
    <col min="8973" max="8973" width="9.5703125" style="259" customWidth="1"/>
    <col min="8974" max="8974" width="20" style="259" customWidth="1"/>
    <col min="8975" max="8975" width="18.42578125" style="259" customWidth="1"/>
    <col min="8976" max="8994" width="12.42578125" style="259" customWidth="1"/>
    <col min="8995" max="9216" width="11.42578125" style="259"/>
    <col min="9217" max="9217" width="12.7109375" style="259" customWidth="1"/>
    <col min="9218" max="9218" width="10.28515625" style="259" customWidth="1"/>
    <col min="9219" max="9219" width="22.140625" style="259" customWidth="1"/>
    <col min="9220" max="9220" width="38.42578125" style="259" customWidth="1"/>
    <col min="9221" max="9221" width="11" style="259" customWidth="1"/>
    <col min="9222" max="9222" width="36.7109375" style="259" customWidth="1"/>
    <col min="9223" max="9223" width="7.85546875" style="259" customWidth="1"/>
    <col min="9224" max="9224" width="9.7109375" style="259" customWidth="1"/>
    <col min="9225" max="9225" width="7.28515625" style="259" customWidth="1"/>
    <col min="9226" max="9226" width="6.7109375" style="259" customWidth="1"/>
    <col min="9227" max="9227" width="6.42578125" style="259" customWidth="1"/>
    <col min="9228" max="9228" width="7.28515625" style="259" customWidth="1"/>
    <col min="9229" max="9229" width="9.5703125" style="259" customWidth="1"/>
    <col min="9230" max="9230" width="20" style="259" customWidth="1"/>
    <col min="9231" max="9231" width="18.42578125" style="259" customWidth="1"/>
    <col min="9232" max="9250" width="12.42578125" style="259" customWidth="1"/>
    <col min="9251" max="9472" width="11.42578125" style="259"/>
    <col min="9473" max="9473" width="12.7109375" style="259" customWidth="1"/>
    <col min="9474" max="9474" width="10.28515625" style="259" customWidth="1"/>
    <col min="9475" max="9475" width="22.140625" style="259" customWidth="1"/>
    <col min="9476" max="9476" width="38.42578125" style="259" customWidth="1"/>
    <col min="9477" max="9477" width="11" style="259" customWidth="1"/>
    <col min="9478" max="9478" width="36.7109375" style="259" customWidth="1"/>
    <col min="9479" max="9479" width="7.85546875" style="259" customWidth="1"/>
    <col min="9480" max="9480" width="9.7109375" style="259" customWidth="1"/>
    <col min="9481" max="9481" width="7.28515625" style="259" customWidth="1"/>
    <col min="9482" max="9482" width="6.7109375" style="259" customWidth="1"/>
    <col min="9483" max="9483" width="6.42578125" style="259" customWidth="1"/>
    <col min="9484" max="9484" width="7.28515625" style="259" customWidth="1"/>
    <col min="9485" max="9485" width="9.5703125" style="259" customWidth="1"/>
    <col min="9486" max="9486" width="20" style="259" customWidth="1"/>
    <col min="9487" max="9487" width="18.42578125" style="259" customWidth="1"/>
    <col min="9488" max="9506" width="12.42578125" style="259" customWidth="1"/>
    <col min="9507" max="9728" width="11.42578125" style="259"/>
    <col min="9729" max="9729" width="12.7109375" style="259" customWidth="1"/>
    <col min="9730" max="9730" width="10.28515625" style="259" customWidth="1"/>
    <col min="9731" max="9731" width="22.140625" style="259" customWidth="1"/>
    <col min="9732" max="9732" width="38.42578125" style="259" customWidth="1"/>
    <col min="9733" max="9733" width="11" style="259" customWidth="1"/>
    <col min="9734" max="9734" width="36.7109375" style="259" customWidth="1"/>
    <col min="9735" max="9735" width="7.85546875" style="259" customWidth="1"/>
    <col min="9736" max="9736" width="9.7109375" style="259" customWidth="1"/>
    <col min="9737" max="9737" width="7.28515625" style="259" customWidth="1"/>
    <col min="9738" max="9738" width="6.7109375" style="259" customWidth="1"/>
    <col min="9739" max="9739" width="6.42578125" style="259" customWidth="1"/>
    <col min="9740" max="9740" width="7.28515625" style="259" customWidth="1"/>
    <col min="9741" max="9741" width="9.5703125" style="259" customWidth="1"/>
    <col min="9742" max="9742" width="20" style="259" customWidth="1"/>
    <col min="9743" max="9743" width="18.42578125" style="259" customWidth="1"/>
    <col min="9744" max="9762" width="12.42578125" style="259" customWidth="1"/>
    <col min="9763" max="9984" width="11.42578125" style="259"/>
    <col min="9985" max="9985" width="12.7109375" style="259" customWidth="1"/>
    <col min="9986" max="9986" width="10.28515625" style="259" customWidth="1"/>
    <col min="9987" max="9987" width="22.140625" style="259" customWidth="1"/>
    <col min="9988" max="9988" width="38.42578125" style="259" customWidth="1"/>
    <col min="9989" max="9989" width="11" style="259" customWidth="1"/>
    <col min="9990" max="9990" width="36.7109375" style="259" customWidth="1"/>
    <col min="9991" max="9991" width="7.85546875" style="259" customWidth="1"/>
    <col min="9992" max="9992" width="9.7109375" style="259" customWidth="1"/>
    <col min="9993" max="9993" width="7.28515625" style="259" customWidth="1"/>
    <col min="9994" max="9994" width="6.7109375" style="259" customWidth="1"/>
    <col min="9995" max="9995" width="6.42578125" style="259" customWidth="1"/>
    <col min="9996" max="9996" width="7.28515625" style="259" customWidth="1"/>
    <col min="9997" max="9997" width="9.5703125" style="259" customWidth="1"/>
    <col min="9998" max="9998" width="20" style="259" customWidth="1"/>
    <col min="9999" max="9999" width="18.42578125" style="259" customWidth="1"/>
    <col min="10000" max="10018" width="12.42578125" style="259" customWidth="1"/>
    <col min="10019" max="10240" width="11.42578125" style="259"/>
    <col min="10241" max="10241" width="12.7109375" style="259" customWidth="1"/>
    <col min="10242" max="10242" width="10.28515625" style="259" customWidth="1"/>
    <col min="10243" max="10243" width="22.140625" style="259" customWidth="1"/>
    <col min="10244" max="10244" width="38.42578125" style="259" customWidth="1"/>
    <col min="10245" max="10245" width="11" style="259" customWidth="1"/>
    <col min="10246" max="10246" width="36.7109375" style="259" customWidth="1"/>
    <col min="10247" max="10247" width="7.85546875" style="259" customWidth="1"/>
    <col min="10248" max="10248" width="9.7109375" style="259" customWidth="1"/>
    <col min="10249" max="10249" width="7.28515625" style="259" customWidth="1"/>
    <col min="10250" max="10250" width="6.7109375" style="259" customWidth="1"/>
    <col min="10251" max="10251" width="6.42578125" style="259" customWidth="1"/>
    <col min="10252" max="10252" width="7.28515625" style="259" customWidth="1"/>
    <col min="10253" max="10253" width="9.5703125" style="259" customWidth="1"/>
    <col min="10254" max="10254" width="20" style="259" customWidth="1"/>
    <col min="10255" max="10255" width="18.42578125" style="259" customWidth="1"/>
    <col min="10256" max="10274" width="12.42578125" style="259" customWidth="1"/>
    <col min="10275" max="10496" width="11.42578125" style="259"/>
    <col min="10497" max="10497" width="12.7109375" style="259" customWidth="1"/>
    <col min="10498" max="10498" width="10.28515625" style="259" customWidth="1"/>
    <col min="10499" max="10499" width="22.140625" style="259" customWidth="1"/>
    <col min="10500" max="10500" width="38.42578125" style="259" customWidth="1"/>
    <col min="10501" max="10501" width="11" style="259" customWidth="1"/>
    <col min="10502" max="10502" width="36.7109375" style="259" customWidth="1"/>
    <col min="10503" max="10503" width="7.85546875" style="259" customWidth="1"/>
    <col min="10504" max="10504" width="9.7109375" style="259" customWidth="1"/>
    <col min="10505" max="10505" width="7.28515625" style="259" customWidth="1"/>
    <col min="10506" max="10506" width="6.7109375" style="259" customWidth="1"/>
    <col min="10507" max="10507" width="6.42578125" style="259" customWidth="1"/>
    <col min="10508" max="10508" width="7.28515625" style="259" customWidth="1"/>
    <col min="10509" max="10509" width="9.5703125" style="259" customWidth="1"/>
    <col min="10510" max="10510" width="20" style="259" customWidth="1"/>
    <col min="10511" max="10511" width="18.42578125" style="259" customWidth="1"/>
    <col min="10512" max="10530" width="12.42578125" style="259" customWidth="1"/>
    <col min="10531" max="10752" width="11.42578125" style="259"/>
    <col min="10753" max="10753" width="12.7109375" style="259" customWidth="1"/>
    <col min="10754" max="10754" width="10.28515625" style="259" customWidth="1"/>
    <col min="10755" max="10755" width="22.140625" style="259" customWidth="1"/>
    <col min="10756" max="10756" width="38.42578125" style="259" customWidth="1"/>
    <col min="10757" max="10757" width="11" style="259" customWidth="1"/>
    <col min="10758" max="10758" width="36.7109375" style="259" customWidth="1"/>
    <col min="10759" max="10759" width="7.85546875" style="259" customWidth="1"/>
    <col min="10760" max="10760" width="9.7109375" style="259" customWidth="1"/>
    <col min="10761" max="10761" width="7.28515625" style="259" customWidth="1"/>
    <col min="10762" max="10762" width="6.7109375" style="259" customWidth="1"/>
    <col min="10763" max="10763" width="6.42578125" style="259" customWidth="1"/>
    <col min="10764" max="10764" width="7.28515625" style="259" customWidth="1"/>
    <col min="10765" max="10765" width="9.5703125" style="259" customWidth="1"/>
    <col min="10766" max="10766" width="20" style="259" customWidth="1"/>
    <col min="10767" max="10767" width="18.42578125" style="259" customWidth="1"/>
    <col min="10768" max="10786" width="12.42578125" style="259" customWidth="1"/>
    <col min="10787" max="11008" width="11.42578125" style="259"/>
    <col min="11009" max="11009" width="12.7109375" style="259" customWidth="1"/>
    <col min="11010" max="11010" width="10.28515625" style="259" customWidth="1"/>
    <col min="11011" max="11011" width="22.140625" style="259" customWidth="1"/>
    <col min="11012" max="11012" width="38.42578125" style="259" customWidth="1"/>
    <col min="11013" max="11013" width="11" style="259" customWidth="1"/>
    <col min="11014" max="11014" width="36.7109375" style="259" customWidth="1"/>
    <col min="11015" max="11015" width="7.85546875" style="259" customWidth="1"/>
    <col min="11016" max="11016" width="9.7109375" style="259" customWidth="1"/>
    <col min="11017" max="11017" width="7.28515625" style="259" customWidth="1"/>
    <col min="11018" max="11018" width="6.7109375" style="259" customWidth="1"/>
    <col min="11019" max="11019" width="6.42578125" style="259" customWidth="1"/>
    <col min="11020" max="11020" width="7.28515625" style="259" customWidth="1"/>
    <col min="11021" max="11021" width="9.5703125" style="259" customWidth="1"/>
    <col min="11022" max="11022" width="20" style="259" customWidth="1"/>
    <col min="11023" max="11023" width="18.42578125" style="259" customWidth="1"/>
    <col min="11024" max="11042" width="12.42578125" style="259" customWidth="1"/>
    <col min="11043" max="11264" width="11.42578125" style="259"/>
    <col min="11265" max="11265" width="12.7109375" style="259" customWidth="1"/>
    <col min="11266" max="11266" width="10.28515625" style="259" customWidth="1"/>
    <col min="11267" max="11267" width="22.140625" style="259" customWidth="1"/>
    <col min="11268" max="11268" width="38.42578125" style="259" customWidth="1"/>
    <col min="11269" max="11269" width="11" style="259" customWidth="1"/>
    <col min="11270" max="11270" width="36.7109375" style="259" customWidth="1"/>
    <col min="11271" max="11271" width="7.85546875" style="259" customWidth="1"/>
    <col min="11272" max="11272" width="9.7109375" style="259" customWidth="1"/>
    <col min="11273" max="11273" width="7.28515625" style="259" customWidth="1"/>
    <col min="11274" max="11274" width="6.7109375" style="259" customWidth="1"/>
    <col min="11275" max="11275" width="6.42578125" style="259" customWidth="1"/>
    <col min="11276" max="11276" width="7.28515625" style="259" customWidth="1"/>
    <col min="11277" max="11277" width="9.5703125" style="259" customWidth="1"/>
    <col min="11278" max="11278" width="20" style="259" customWidth="1"/>
    <col min="11279" max="11279" width="18.42578125" style="259" customWidth="1"/>
    <col min="11280" max="11298" width="12.42578125" style="259" customWidth="1"/>
    <col min="11299" max="11520" width="11.42578125" style="259"/>
    <col min="11521" max="11521" width="12.7109375" style="259" customWidth="1"/>
    <col min="11522" max="11522" width="10.28515625" style="259" customWidth="1"/>
    <col min="11523" max="11523" width="22.140625" style="259" customWidth="1"/>
    <col min="11524" max="11524" width="38.42578125" style="259" customWidth="1"/>
    <col min="11525" max="11525" width="11" style="259" customWidth="1"/>
    <col min="11526" max="11526" width="36.7109375" style="259" customWidth="1"/>
    <col min="11527" max="11527" width="7.85546875" style="259" customWidth="1"/>
    <col min="11528" max="11528" width="9.7109375" style="259" customWidth="1"/>
    <col min="11529" max="11529" width="7.28515625" style="259" customWidth="1"/>
    <col min="11530" max="11530" width="6.7109375" style="259" customWidth="1"/>
    <col min="11531" max="11531" width="6.42578125" style="259" customWidth="1"/>
    <col min="11532" max="11532" width="7.28515625" style="259" customWidth="1"/>
    <col min="11533" max="11533" width="9.5703125" style="259" customWidth="1"/>
    <col min="11534" max="11534" width="20" style="259" customWidth="1"/>
    <col min="11535" max="11535" width="18.42578125" style="259" customWidth="1"/>
    <col min="11536" max="11554" width="12.42578125" style="259" customWidth="1"/>
    <col min="11555" max="11776" width="11.42578125" style="259"/>
    <col min="11777" max="11777" width="12.7109375" style="259" customWidth="1"/>
    <col min="11778" max="11778" width="10.28515625" style="259" customWidth="1"/>
    <col min="11779" max="11779" width="22.140625" style="259" customWidth="1"/>
    <col min="11780" max="11780" width="38.42578125" style="259" customWidth="1"/>
    <col min="11781" max="11781" width="11" style="259" customWidth="1"/>
    <col min="11782" max="11782" width="36.7109375" style="259" customWidth="1"/>
    <col min="11783" max="11783" width="7.85546875" style="259" customWidth="1"/>
    <col min="11784" max="11784" width="9.7109375" style="259" customWidth="1"/>
    <col min="11785" max="11785" width="7.28515625" style="259" customWidth="1"/>
    <col min="11786" max="11786" width="6.7109375" style="259" customWidth="1"/>
    <col min="11787" max="11787" width="6.42578125" style="259" customWidth="1"/>
    <col min="11788" max="11788" width="7.28515625" style="259" customWidth="1"/>
    <col min="11789" max="11789" width="9.5703125" style="259" customWidth="1"/>
    <col min="11790" max="11790" width="20" style="259" customWidth="1"/>
    <col min="11791" max="11791" width="18.42578125" style="259" customWidth="1"/>
    <col min="11792" max="11810" width="12.42578125" style="259" customWidth="1"/>
    <col min="11811" max="12032" width="11.42578125" style="259"/>
    <col min="12033" max="12033" width="12.7109375" style="259" customWidth="1"/>
    <col min="12034" max="12034" width="10.28515625" style="259" customWidth="1"/>
    <col min="12035" max="12035" width="22.140625" style="259" customWidth="1"/>
    <col min="12036" max="12036" width="38.42578125" style="259" customWidth="1"/>
    <col min="12037" max="12037" width="11" style="259" customWidth="1"/>
    <col min="12038" max="12038" width="36.7109375" style="259" customWidth="1"/>
    <col min="12039" max="12039" width="7.85546875" style="259" customWidth="1"/>
    <col min="12040" max="12040" width="9.7109375" style="259" customWidth="1"/>
    <col min="12041" max="12041" width="7.28515625" style="259" customWidth="1"/>
    <col min="12042" max="12042" width="6.7109375" style="259" customWidth="1"/>
    <col min="12043" max="12043" width="6.42578125" style="259" customWidth="1"/>
    <col min="12044" max="12044" width="7.28515625" style="259" customWidth="1"/>
    <col min="12045" max="12045" width="9.5703125" style="259" customWidth="1"/>
    <col min="12046" max="12046" width="20" style="259" customWidth="1"/>
    <col min="12047" max="12047" width="18.42578125" style="259" customWidth="1"/>
    <col min="12048" max="12066" width="12.42578125" style="259" customWidth="1"/>
    <col min="12067" max="12288" width="11.42578125" style="259"/>
    <col min="12289" max="12289" width="12.7109375" style="259" customWidth="1"/>
    <col min="12290" max="12290" width="10.28515625" style="259" customWidth="1"/>
    <col min="12291" max="12291" width="22.140625" style="259" customWidth="1"/>
    <col min="12292" max="12292" width="38.42578125" style="259" customWidth="1"/>
    <col min="12293" max="12293" width="11" style="259" customWidth="1"/>
    <col min="12294" max="12294" width="36.7109375" style="259" customWidth="1"/>
    <col min="12295" max="12295" width="7.85546875" style="259" customWidth="1"/>
    <col min="12296" max="12296" width="9.7109375" style="259" customWidth="1"/>
    <col min="12297" max="12297" width="7.28515625" style="259" customWidth="1"/>
    <col min="12298" max="12298" width="6.7109375" style="259" customWidth="1"/>
    <col min="12299" max="12299" width="6.42578125" style="259" customWidth="1"/>
    <col min="12300" max="12300" width="7.28515625" style="259" customWidth="1"/>
    <col min="12301" max="12301" width="9.5703125" style="259" customWidth="1"/>
    <col min="12302" max="12302" width="20" style="259" customWidth="1"/>
    <col min="12303" max="12303" width="18.42578125" style="259" customWidth="1"/>
    <col min="12304" max="12322" width="12.42578125" style="259" customWidth="1"/>
    <col min="12323" max="12544" width="11.42578125" style="259"/>
    <col min="12545" max="12545" width="12.7109375" style="259" customWidth="1"/>
    <col min="12546" max="12546" width="10.28515625" style="259" customWidth="1"/>
    <col min="12547" max="12547" width="22.140625" style="259" customWidth="1"/>
    <col min="12548" max="12548" width="38.42578125" style="259" customWidth="1"/>
    <col min="12549" max="12549" width="11" style="259" customWidth="1"/>
    <col min="12550" max="12550" width="36.7109375" style="259" customWidth="1"/>
    <col min="12551" max="12551" width="7.85546875" style="259" customWidth="1"/>
    <col min="12552" max="12552" width="9.7109375" style="259" customWidth="1"/>
    <col min="12553" max="12553" width="7.28515625" style="259" customWidth="1"/>
    <col min="12554" max="12554" width="6.7109375" style="259" customWidth="1"/>
    <col min="12555" max="12555" width="6.42578125" style="259" customWidth="1"/>
    <col min="12556" max="12556" width="7.28515625" style="259" customWidth="1"/>
    <col min="12557" max="12557" width="9.5703125" style="259" customWidth="1"/>
    <col min="12558" max="12558" width="20" style="259" customWidth="1"/>
    <col min="12559" max="12559" width="18.42578125" style="259" customWidth="1"/>
    <col min="12560" max="12578" width="12.42578125" style="259" customWidth="1"/>
    <col min="12579" max="12800" width="11.42578125" style="259"/>
    <col min="12801" max="12801" width="12.7109375" style="259" customWidth="1"/>
    <col min="12802" max="12802" width="10.28515625" style="259" customWidth="1"/>
    <col min="12803" max="12803" width="22.140625" style="259" customWidth="1"/>
    <col min="12804" max="12804" width="38.42578125" style="259" customWidth="1"/>
    <col min="12805" max="12805" width="11" style="259" customWidth="1"/>
    <col min="12806" max="12806" width="36.7109375" style="259" customWidth="1"/>
    <col min="12807" max="12807" width="7.85546875" style="259" customWidth="1"/>
    <col min="12808" max="12808" width="9.7109375" style="259" customWidth="1"/>
    <col min="12809" max="12809" width="7.28515625" style="259" customWidth="1"/>
    <col min="12810" max="12810" width="6.7109375" style="259" customWidth="1"/>
    <col min="12811" max="12811" width="6.42578125" style="259" customWidth="1"/>
    <col min="12812" max="12812" width="7.28515625" style="259" customWidth="1"/>
    <col min="12813" max="12813" width="9.5703125" style="259" customWidth="1"/>
    <col min="12814" max="12814" width="20" style="259" customWidth="1"/>
    <col min="12815" max="12815" width="18.42578125" style="259" customWidth="1"/>
    <col min="12816" max="12834" width="12.42578125" style="259" customWidth="1"/>
    <col min="12835" max="13056" width="11.42578125" style="259"/>
    <col min="13057" max="13057" width="12.7109375" style="259" customWidth="1"/>
    <col min="13058" max="13058" width="10.28515625" style="259" customWidth="1"/>
    <col min="13059" max="13059" width="22.140625" style="259" customWidth="1"/>
    <col min="13060" max="13060" width="38.42578125" style="259" customWidth="1"/>
    <col min="13061" max="13061" width="11" style="259" customWidth="1"/>
    <col min="13062" max="13062" width="36.7109375" style="259" customWidth="1"/>
    <col min="13063" max="13063" width="7.85546875" style="259" customWidth="1"/>
    <col min="13064" max="13064" width="9.7109375" style="259" customWidth="1"/>
    <col min="13065" max="13065" width="7.28515625" style="259" customWidth="1"/>
    <col min="13066" max="13066" width="6.7109375" style="259" customWidth="1"/>
    <col min="13067" max="13067" width="6.42578125" style="259" customWidth="1"/>
    <col min="13068" max="13068" width="7.28515625" style="259" customWidth="1"/>
    <col min="13069" max="13069" width="9.5703125" style="259" customWidth="1"/>
    <col min="13070" max="13070" width="20" style="259" customWidth="1"/>
    <col min="13071" max="13071" width="18.42578125" style="259" customWidth="1"/>
    <col min="13072" max="13090" width="12.42578125" style="259" customWidth="1"/>
    <col min="13091" max="13312" width="11.42578125" style="259"/>
    <col min="13313" max="13313" width="12.7109375" style="259" customWidth="1"/>
    <col min="13314" max="13314" width="10.28515625" style="259" customWidth="1"/>
    <col min="13315" max="13315" width="22.140625" style="259" customWidth="1"/>
    <col min="13316" max="13316" width="38.42578125" style="259" customWidth="1"/>
    <col min="13317" max="13317" width="11" style="259" customWidth="1"/>
    <col min="13318" max="13318" width="36.7109375" style="259" customWidth="1"/>
    <col min="13319" max="13319" width="7.85546875" style="259" customWidth="1"/>
    <col min="13320" max="13320" width="9.7109375" style="259" customWidth="1"/>
    <col min="13321" max="13321" width="7.28515625" style="259" customWidth="1"/>
    <col min="13322" max="13322" width="6.7109375" style="259" customWidth="1"/>
    <col min="13323" max="13323" width="6.42578125" style="259" customWidth="1"/>
    <col min="13324" max="13324" width="7.28515625" style="259" customWidth="1"/>
    <col min="13325" max="13325" width="9.5703125" style="259" customWidth="1"/>
    <col min="13326" max="13326" width="20" style="259" customWidth="1"/>
    <col min="13327" max="13327" width="18.42578125" style="259" customWidth="1"/>
    <col min="13328" max="13346" width="12.42578125" style="259" customWidth="1"/>
    <col min="13347" max="13568" width="11.42578125" style="259"/>
    <col min="13569" max="13569" width="12.7109375" style="259" customWidth="1"/>
    <col min="13570" max="13570" width="10.28515625" style="259" customWidth="1"/>
    <col min="13571" max="13571" width="22.140625" style="259" customWidth="1"/>
    <col min="13572" max="13572" width="38.42578125" style="259" customWidth="1"/>
    <col min="13573" max="13573" width="11" style="259" customWidth="1"/>
    <col min="13574" max="13574" width="36.7109375" style="259" customWidth="1"/>
    <col min="13575" max="13575" width="7.85546875" style="259" customWidth="1"/>
    <col min="13576" max="13576" width="9.7109375" style="259" customWidth="1"/>
    <col min="13577" max="13577" width="7.28515625" style="259" customWidth="1"/>
    <col min="13578" max="13578" width="6.7109375" style="259" customWidth="1"/>
    <col min="13579" max="13579" width="6.42578125" style="259" customWidth="1"/>
    <col min="13580" max="13580" width="7.28515625" style="259" customWidth="1"/>
    <col min="13581" max="13581" width="9.5703125" style="259" customWidth="1"/>
    <col min="13582" max="13582" width="20" style="259" customWidth="1"/>
    <col min="13583" max="13583" width="18.42578125" style="259" customWidth="1"/>
    <col min="13584" max="13602" width="12.42578125" style="259" customWidth="1"/>
    <col min="13603" max="13824" width="11.42578125" style="259"/>
    <col min="13825" max="13825" width="12.7109375" style="259" customWidth="1"/>
    <col min="13826" max="13826" width="10.28515625" style="259" customWidth="1"/>
    <col min="13827" max="13827" width="22.140625" style="259" customWidth="1"/>
    <col min="13828" max="13828" width="38.42578125" style="259" customWidth="1"/>
    <col min="13829" max="13829" width="11" style="259" customWidth="1"/>
    <col min="13830" max="13830" width="36.7109375" style="259" customWidth="1"/>
    <col min="13831" max="13831" width="7.85546875" style="259" customWidth="1"/>
    <col min="13832" max="13832" width="9.7109375" style="259" customWidth="1"/>
    <col min="13833" max="13833" width="7.28515625" style="259" customWidth="1"/>
    <col min="13834" max="13834" width="6.7109375" style="259" customWidth="1"/>
    <col min="13835" max="13835" width="6.42578125" style="259" customWidth="1"/>
    <col min="13836" max="13836" width="7.28515625" style="259" customWidth="1"/>
    <col min="13837" max="13837" width="9.5703125" style="259" customWidth="1"/>
    <col min="13838" max="13838" width="20" style="259" customWidth="1"/>
    <col min="13839" max="13839" width="18.42578125" style="259" customWidth="1"/>
    <col min="13840" max="13858" width="12.42578125" style="259" customWidth="1"/>
    <col min="13859" max="14080" width="11.42578125" style="259"/>
    <col min="14081" max="14081" width="12.7109375" style="259" customWidth="1"/>
    <col min="14082" max="14082" width="10.28515625" style="259" customWidth="1"/>
    <col min="14083" max="14083" width="22.140625" style="259" customWidth="1"/>
    <col min="14084" max="14084" width="38.42578125" style="259" customWidth="1"/>
    <col min="14085" max="14085" width="11" style="259" customWidth="1"/>
    <col min="14086" max="14086" width="36.7109375" style="259" customWidth="1"/>
    <col min="14087" max="14087" width="7.85546875" style="259" customWidth="1"/>
    <col min="14088" max="14088" width="9.7109375" style="259" customWidth="1"/>
    <col min="14089" max="14089" width="7.28515625" style="259" customWidth="1"/>
    <col min="14090" max="14090" width="6.7109375" style="259" customWidth="1"/>
    <col min="14091" max="14091" width="6.42578125" style="259" customWidth="1"/>
    <col min="14092" max="14092" width="7.28515625" style="259" customWidth="1"/>
    <col min="14093" max="14093" width="9.5703125" style="259" customWidth="1"/>
    <col min="14094" max="14094" width="20" style="259" customWidth="1"/>
    <col min="14095" max="14095" width="18.42578125" style="259" customWidth="1"/>
    <col min="14096" max="14114" width="12.42578125" style="259" customWidth="1"/>
    <col min="14115" max="14336" width="11.42578125" style="259"/>
    <col min="14337" max="14337" width="12.7109375" style="259" customWidth="1"/>
    <col min="14338" max="14338" width="10.28515625" style="259" customWidth="1"/>
    <col min="14339" max="14339" width="22.140625" style="259" customWidth="1"/>
    <col min="14340" max="14340" width="38.42578125" style="259" customWidth="1"/>
    <col min="14341" max="14341" width="11" style="259" customWidth="1"/>
    <col min="14342" max="14342" width="36.7109375" style="259" customWidth="1"/>
    <col min="14343" max="14343" width="7.85546875" style="259" customWidth="1"/>
    <col min="14344" max="14344" width="9.7109375" style="259" customWidth="1"/>
    <col min="14345" max="14345" width="7.28515625" style="259" customWidth="1"/>
    <col min="14346" max="14346" width="6.7109375" style="259" customWidth="1"/>
    <col min="14347" max="14347" width="6.42578125" style="259" customWidth="1"/>
    <col min="14348" max="14348" width="7.28515625" style="259" customWidth="1"/>
    <col min="14349" max="14349" width="9.5703125" style="259" customWidth="1"/>
    <col min="14350" max="14350" width="20" style="259" customWidth="1"/>
    <col min="14351" max="14351" width="18.42578125" style="259" customWidth="1"/>
    <col min="14352" max="14370" width="12.42578125" style="259" customWidth="1"/>
    <col min="14371" max="14592" width="11.42578125" style="259"/>
    <col min="14593" max="14593" width="12.7109375" style="259" customWidth="1"/>
    <col min="14594" max="14594" width="10.28515625" style="259" customWidth="1"/>
    <col min="14595" max="14595" width="22.140625" style="259" customWidth="1"/>
    <col min="14596" max="14596" width="38.42578125" style="259" customWidth="1"/>
    <col min="14597" max="14597" width="11" style="259" customWidth="1"/>
    <col min="14598" max="14598" width="36.7109375" style="259" customWidth="1"/>
    <col min="14599" max="14599" width="7.85546875" style="259" customWidth="1"/>
    <col min="14600" max="14600" width="9.7109375" style="259" customWidth="1"/>
    <col min="14601" max="14601" width="7.28515625" style="259" customWidth="1"/>
    <col min="14602" max="14602" width="6.7109375" style="259" customWidth="1"/>
    <col min="14603" max="14603" width="6.42578125" style="259" customWidth="1"/>
    <col min="14604" max="14604" width="7.28515625" style="259" customWidth="1"/>
    <col min="14605" max="14605" width="9.5703125" style="259" customWidth="1"/>
    <col min="14606" max="14606" width="20" style="259" customWidth="1"/>
    <col min="14607" max="14607" width="18.42578125" style="259" customWidth="1"/>
    <col min="14608" max="14626" width="12.42578125" style="259" customWidth="1"/>
    <col min="14627" max="14848" width="11.42578125" style="259"/>
    <col min="14849" max="14849" width="12.7109375" style="259" customWidth="1"/>
    <col min="14850" max="14850" width="10.28515625" style="259" customWidth="1"/>
    <col min="14851" max="14851" width="22.140625" style="259" customWidth="1"/>
    <col min="14852" max="14852" width="38.42578125" style="259" customWidth="1"/>
    <col min="14853" max="14853" width="11" style="259" customWidth="1"/>
    <col min="14854" max="14854" width="36.7109375" style="259" customWidth="1"/>
    <col min="14855" max="14855" width="7.85546875" style="259" customWidth="1"/>
    <col min="14856" max="14856" width="9.7109375" style="259" customWidth="1"/>
    <col min="14857" max="14857" width="7.28515625" style="259" customWidth="1"/>
    <col min="14858" max="14858" width="6.7109375" style="259" customWidth="1"/>
    <col min="14859" max="14859" width="6.42578125" style="259" customWidth="1"/>
    <col min="14860" max="14860" width="7.28515625" style="259" customWidth="1"/>
    <col min="14861" max="14861" width="9.5703125" style="259" customWidth="1"/>
    <col min="14862" max="14862" width="20" style="259" customWidth="1"/>
    <col min="14863" max="14863" width="18.42578125" style="259" customWidth="1"/>
    <col min="14864" max="14882" width="12.42578125" style="259" customWidth="1"/>
    <col min="14883" max="15104" width="11.42578125" style="259"/>
    <col min="15105" max="15105" width="12.7109375" style="259" customWidth="1"/>
    <col min="15106" max="15106" width="10.28515625" style="259" customWidth="1"/>
    <col min="15107" max="15107" width="22.140625" style="259" customWidth="1"/>
    <col min="15108" max="15108" width="38.42578125" style="259" customWidth="1"/>
    <col min="15109" max="15109" width="11" style="259" customWidth="1"/>
    <col min="15110" max="15110" width="36.7109375" style="259" customWidth="1"/>
    <col min="15111" max="15111" width="7.85546875" style="259" customWidth="1"/>
    <col min="15112" max="15112" width="9.7109375" style="259" customWidth="1"/>
    <col min="15113" max="15113" width="7.28515625" style="259" customWidth="1"/>
    <col min="15114" max="15114" width="6.7109375" style="259" customWidth="1"/>
    <col min="15115" max="15115" width="6.42578125" style="259" customWidth="1"/>
    <col min="15116" max="15116" width="7.28515625" style="259" customWidth="1"/>
    <col min="15117" max="15117" width="9.5703125" style="259" customWidth="1"/>
    <col min="15118" max="15118" width="20" style="259" customWidth="1"/>
    <col min="15119" max="15119" width="18.42578125" style="259" customWidth="1"/>
    <col min="15120" max="15138" width="12.42578125" style="259" customWidth="1"/>
    <col min="15139" max="15360" width="11.42578125" style="259"/>
    <col min="15361" max="15361" width="12.7109375" style="259" customWidth="1"/>
    <col min="15362" max="15362" width="10.28515625" style="259" customWidth="1"/>
    <col min="15363" max="15363" width="22.140625" style="259" customWidth="1"/>
    <col min="15364" max="15364" width="38.42578125" style="259" customWidth="1"/>
    <col min="15365" max="15365" width="11" style="259" customWidth="1"/>
    <col min="15366" max="15366" width="36.7109375" style="259" customWidth="1"/>
    <col min="15367" max="15367" width="7.85546875" style="259" customWidth="1"/>
    <col min="15368" max="15368" width="9.7109375" style="259" customWidth="1"/>
    <col min="15369" max="15369" width="7.28515625" style="259" customWidth="1"/>
    <col min="15370" max="15370" width="6.7109375" style="259" customWidth="1"/>
    <col min="15371" max="15371" width="6.42578125" style="259" customWidth="1"/>
    <col min="15372" max="15372" width="7.28515625" style="259" customWidth="1"/>
    <col min="15373" max="15373" width="9.5703125" style="259" customWidth="1"/>
    <col min="15374" max="15374" width="20" style="259" customWidth="1"/>
    <col min="15375" max="15375" width="18.42578125" style="259" customWidth="1"/>
    <col min="15376" max="15394" width="12.42578125" style="259" customWidth="1"/>
    <col min="15395" max="15616" width="11.42578125" style="259"/>
    <col min="15617" max="15617" width="12.7109375" style="259" customWidth="1"/>
    <col min="15618" max="15618" width="10.28515625" style="259" customWidth="1"/>
    <col min="15619" max="15619" width="22.140625" style="259" customWidth="1"/>
    <col min="15620" max="15620" width="38.42578125" style="259" customWidth="1"/>
    <col min="15621" max="15621" width="11" style="259" customWidth="1"/>
    <col min="15622" max="15622" width="36.7109375" style="259" customWidth="1"/>
    <col min="15623" max="15623" width="7.85546875" style="259" customWidth="1"/>
    <col min="15624" max="15624" width="9.7109375" style="259" customWidth="1"/>
    <col min="15625" max="15625" width="7.28515625" style="259" customWidth="1"/>
    <col min="15626" max="15626" width="6.7109375" style="259" customWidth="1"/>
    <col min="15627" max="15627" width="6.42578125" style="259" customWidth="1"/>
    <col min="15628" max="15628" width="7.28515625" style="259" customWidth="1"/>
    <col min="15629" max="15629" width="9.5703125" style="259" customWidth="1"/>
    <col min="15630" max="15630" width="20" style="259" customWidth="1"/>
    <col min="15631" max="15631" width="18.42578125" style="259" customWidth="1"/>
    <col min="15632" max="15650" width="12.42578125" style="259" customWidth="1"/>
    <col min="15651" max="15872" width="11.42578125" style="259"/>
    <col min="15873" max="15873" width="12.7109375" style="259" customWidth="1"/>
    <col min="15874" max="15874" width="10.28515625" style="259" customWidth="1"/>
    <col min="15875" max="15875" width="22.140625" style="259" customWidth="1"/>
    <col min="15876" max="15876" width="38.42578125" style="259" customWidth="1"/>
    <col min="15877" max="15877" width="11" style="259" customWidth="1"/>
    <col min="15878" max="15878" width="36.7109375" style="259" customWidth="1"/>
    <col min="15879" max="15879" width="7.85546875" style="259" customWidth="1"/>
    <col min="15880" max="15880" width="9.7109375" style="259" customWidth="1"/>
    <col min="15881" max="15881" width="7.28515625" style="259" customWidth="1"/>
    <col min="15882" max="15882" width="6.7109375" style="259" customWidth="1"/>
    <col min="15883" max="15883" width="6.42578125" style="259" customWidth="1"/>
    <col min="15884" max="15884" width="7.28515625" style="259" customWidth="1"/>
    <col min="15885" max="15885" width="9.5703125" style="259" customWidth="1"/>
    <col min="15886" max="15886" width="20" style="259" customWidth="1"/>
    <col min="15887" max="15887" width="18.42578125" style="259" customWidth="1"/>
    <col min="15888" max="15906" width="12.42578125" style="259" customWidth="1"/>
    <col min="15907" max="16128" width="11.42578125" style="259"/>
    <col min="16129" max="16129" width="12.7109375" style="259" customWidth="1"/>
    <col min="16130" max="16130" width="10.28515625" style="259" customWidth="1"/>
    <col min="16131" max="16131" width="22.140625" style="259" customWidth="1"/>
    <col min="16132" max="16132" width="38.42578125" style="259" customWidth="1"/>
    <col min="16133" max="16133" width="11" style="259" customWidth="1"/>
    <col min="16134" max="16134" width="36.7109375" style="259" customWidth="1"/>
    <col min="16135" max="16135" width="7.85546875" style="259" customWidth="1"/>
    <col min="16136" max="16136" width="9.7109375" style="259" customWidth="1"/>
    <col min="16137" max="16137" width="7.28515625" style="259" customWidth="1"/>
    <col min="16138" max="16138" width="6.7109375" style="259" customWidth="1"/>
    <col min="16139" max="16139" width="6.42578125" style="259" customWidth="1"/>
    <col min="16140" max="16140" width="7.28515625" style="259" customWidth="1"/>
    <col min="16141" max="16141" width="9.5703125" style="259" customWidth="1"/>
    <col min="16142" max="16142" width="20" style="259" customWidth="1"/>
    <col min="16143" max="16143" width="18.42578125" style="259" customWidth="1"/>
    <col min="16144" max="16162" width="12.42578125" style="259" customWidth="1"/>
    <col min="16163" max="16384" width="11.42578125" style="259"/>
  </cols>
  <sheetData>
    <row r="1" spans="1:34" ht="15.75" thickBot="1" x14ac:dyDescent="0.3">
      <c r="A1" s="696"/>
      <c r="B1" s="697"/>
      <c r="C1" s="697"/>
      <c r="D1" s="697"/>
      <c r="E1" s="697"/>
      <c r="F1" s="697"/>
      <c r="G1" s="697"/>
      <c r="H1" s="698"/>
      <c r="I1" s="643" t="s">
        <v>0</v>
      </c>
      <c r="J1" s="644"/>
      <c r="K1" s="644"/>
      <c r="L1" s="644"/>
      <c r="M1" s="644"/>
      <c r="N1" s="644"/>
      <c r="O1" s="645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</row>
    <row r="2" spans="1:34" ht="23.25" thickBot="1" x14ac:dyDescent="0.3">
      <c r="A2" s="260" t="s">
        <v>1</v>
      </c>
      <c r="B2" s="260" t="s">
        <v>2</v>
      </c>
      <c r="C2" s="260" t="s">
        <v>277</v>
      </c>
      <c r="D2" s="525" t="s">
        <v>3</v>
      </c>
      <c r="E2" s="525" t="s">
        <v>5</v>
      </c>
      <c r="F2" s="525" t="s">
        <v>6</v>
      </c>
      <c r="G2" s="525" t="s">
        <v>7</v>
      </c>
      <c r="H2" s="525" t="s">
        <v>8</v>
      </c>
      <c r="I2" s="526">
        <v>2020</v>
      </c>
      <c r="J2" s="526">
        <v>2021</v>
      </c>
      <c r="K2" s="526">
        <v>2022</v>
      </c>
      <c r="L2" s="526">
        <v>2023</v>
      </c>
      <c r="M2" s="527" t="s">
        <v>9</v>
      </c>
      <c r="N2" s="528" t="s">
        <v>10</v>
      </c>
      <c r="O2" s="528" t="s">
        <v>11</v>
      </c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</row>
    <row r="3" spans="1:34" ht="123.75" x14ac:dyDescent="0.25">
      <c r="A3" s="705" t="s">
        <v>428</v>
      </c>
      <c r="B3" s="702" t="s">
        <v>429</v>
      </c>
      <c r="C3" s="708" t="s">
        <v>278</v>
      </c>
      <c r="D3" s="210" t="s">
        <v>440</v>
      </c>
      <c r="E3" s="248"/>
      <c r="F3" s="248" t="s">
        <v>597</v>
      </c>
      <c r="G3" s="144" t="s">
        <v>55</v>
      </c>
      <c r="H3" s="144" t="s">
        <v>18</v>
      </c>
      <c r="I3" s="261">
        <v>1</v>
      </c>
      <c r="J3" s="238">
        <v>4</v>
      </c>
      <c r="K3" s="238">
        <v>5</v>
      </c>
      <c r="L3" s="238">
        <v>5</v>
      </c>
      <c r="M3" s="221">
        <f t="shared" ref="M3:M16" si="0">SUM(I3:L3)</f>
        <v>15</v>
      </c>
      <c r="N3" s="262" t="s">
        <v>598</v>
      </c>
      <c r="O3" s="210" t="s">
        <v>600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</row>
    <row r="4" spans="1:34" ht="101.25" x14ac:dyDescent="0.25">
      <c r="A4" s="706"/>
      <c r="B4" s="703"/>
      <c r="C4" s="709"/>
      <c r="D4" s="210" t="s">
        <v>280</v>
      </c>
      <c r="E4" s="248"/>
      <c r="F4" s="210" t="s">
        <v>281</v>
      </c>
      <c r="G4" s="144" t="s">
        <v>55</v>
      </c>
      <c r="H4" s="144" t="s">
        <v>18</v>
      </c>
      <c r="I4" s="261">
        <v>0</v>
      </c>
      <c r="J4" s="238">
        <v>2</v>
      </c>
      <c r="K4" s="238">
        <v>0</v>
      </c>
      <c r="L4" s="238">
        <v>1</v>
      </c>
      <c r="M4" s="221">
        <f t="shared" si="0"/>
        <v>3</v>
      </c>
      <c r="N4" s="144" t="s">
        <v>599</v>
      </c>
      <c r="O4" s="210" t="s">
        <v>601</v>
      </c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</row>
    <row r="5" spans="1:34" s="263" customFormat="1" ht="45" x14ac:dyDescent="0.25">
      <c r="A5" s="706"/>
      <c r="B5" s="703"/>
      <c r="C5" s="709"/>
      <c r="D5" s="210" t="s">
        <v>283</v>
      </c>
      <c r="E5" s="248"/>
      <c r="F5" s="262" t="s">
        <v>284</v>
      </c>
      <c r="G5" s="144" t="s">
        <v>285</v>
      </c>
      <c r="H5" s="144" t="s">
        <v>18</v>
      </c>
      <c r="I5" s="261">
        <v>0</v>
      </c>
      <c r="J5" s="238">
        <v>3</v>
      </c>
      <c r="K5" s="238">
        <v>2</v>
      </c>
      <c r="L5" s="238">
        <v>1</v>
      </c>
      <c r="M5" s="221">
        <f t="shared" si="0"/>
        <v>6</v>
      </c>
      <c r="N5" s="210" t="s">
        <v>286</v>
      </c>
      <c r="O5" s="262" t="s">
        <v>287</v>
      </c>
    </row>
    <row r="6" spans="1:34" s="263" customFormat="1" ht="45" x14ac:dyDescent="0.25">
      <c r="A6" s="706"/>
      <c r="B6" s="703"/>
      <c r="C6" s="709"/>
      <c r="D6" s="262" t="s">
        <v>288</v>
      </c>
      <c r="E6" s="264"/>
      <c r="F6" s="262" t="s">
        <v>289</v>
      </c>
      <c r="G6" s="261" t="s">
        <v>285</v>
      </c>
      <c r="H6" s="261" t="s">
        <v>18</v>
      </c>
      <c r="I6" s="238">
        <v>3</v>
      </c>
      <c r="J6" s="238">
        <v>5</v>
      </c>
      <c r="K6" s="238">
        <v>5</v>
      </c>
      <c r="L6" s="238">
        <v>2</v>
      </c>
      <c r="M6" s="221">
        <f t="shared" si="0"/>
        <v>15</v>
      </c>
      <c r="N6" s="210" t="s">
        <v>286</v>
      </c>
      <c r="O6" s="262" t="s">
        <v>287</v>
      </c>
    </row>
    <row r="7" spans="1:34" ht="71.25" customHeight="1" x14ac:dyDescent="0.25">
      <c r="A7" s="706"/>
      <c r="B7" s="703"/>
      <c r="C7" s="709"/>
      <c r="D7" s="262" t="s">
        <v>290</v>
      </c>
      <c r="E7" s="264"/>
      <c r="F7" s="262" t="s">
        <v>611</v>
      </c>
      <c r="G7" s="261" t="s">
        <v>285</v>
      </c>
      <c r="H7" s="261" t="s">
        <v>18</v>
      </c>
      <c r="I7" s="261">
        <v>3</v>
      </c>
      <c r="J7" s="238">
        <v>5</v>
      </c>
      <c r="K7" s="238">
        <v>5</v>
      </c>
      <c r="L7" s="238">
        <v>0</v>
      </c>
      <c r="M7" s="238">
        <f t="shared" si="0"/>
        <v>13</v>
      </c>
      <c r="N7" s="210" t="s">
        <v>291</v>
      </c>
      <c r="O7" s="262" t="s">
        <v>292</v>
      </c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</row>
    <row r="8" spans="1:34" ht="71.25" customHeight="1" x14ac:dyDescent="0.25">
      <c r="A8" s="706"/>
      <c r="B8" s="703"/>
      <c r="C8" s="709"/>
      <c r="D8" s="210" t="s">
        <v>602</v>
      </c>
      <c r="E8" s="263"/>
      <c r="F8" s="216" t="s">
        <v>603</v>
      </c>
      <c r="G8" s="261" t="s">
        <v>285</v>
      </c>
      <c r="H8" s="261" t="s">
        <v>18</v>
      </c>
      <c r="I8" s="221">
        <v>2</v>
      </c>
      <c r="J8" s="221">
        <v>2</v>
      </c>
      <c r="K8" s="221">
        <v>2</v>
      </c>
      <c r="L8" s="238">
        <v>2</v>
      </c>
      <c r="M8" s="238">
        <f t="shared" si="0"/>
        <v>8</v>
      </c>
      <c r="N8" s="210" t="s">
        <v>604</v>
      </c>
      <c r="O8" s="262" t="s">
        <v>605</v>
      </c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</row>
    <row r="9" spans="1:34" ht="45" x14ac:dyDescent="0.25">
      <c r="A9" s="706"/>
      <c r="B9" s="703"/>
      <c r="C9" s="375" t="s">
        <v>617</v>
      </c>
      <c r="D9" s="262" t="s">
        <v>618</v>
      </c>
      <c r="E9" s="264"/>
      <c r="F9" s="262" t="s">
        <v>619</v>
      </c>
      <c r="G9" s="261" t="s">
        <v>55</v>
      </c>
      <c r="H9" s="261" t="s">
        <v>27</v>
      </c>
      <c r="I9" s="261">
        <v>0</v>
      </c>
      <c r="J9" s="238">
        <v>0</v>
      </c>
      <c r="K9" s="238">
        <v>1</v>
      </c>
      <c r="L9" s="238">
        <v>1</v>
      </c>
      <c r="M9" s="238">
        <v>1</v>
      </c>
      <c r="N9" s="144" t="s">
        <v>620</v>
      </c>
      <c r="O9" s="210" t="s">
        <v>282</v>
      </c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</row>
    <row r="10" spans="1:34" ht="90.75" customHeight="1" x14ac:dyDescent="0.25">
      <c r="A10" s="706"/>
      <c r="B10" s="703"/>
      <c r="C10" s="699" t="s">
        <v>293</v>
      </c>
      <c r="D10" s="262" t="s">
        <v>294</v>
      </c>
      <c r="E10" s="264"/>
      <c r="F10" s="216" t="s">
        <v>608</v>
      </c>
      <c r="G10" s="238" t="s">
        <v>285</v>
      </c>
      <c r="H10" s="261" t="s">
        <v>27</v>
      </c>
      <c r="I10" s="238">
        <v>0</v>
      </c>
      <c r="J10" s="238">
        <v>1</v>
      </c>
      <c r="K10" s="238">
        <v>1</v>
      </c>
      <c r="L10" s="238">
        <v>1</v>
      </c>
      <c r="M10" s="238">
        <v>1</v>
      </c>
      <c r="N10" s="261" t="s">
        <v>609</v>
      </c>
      <c r="O10" s="262" t="s">
        <v>610</v>
      </c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</row>
    <row r="11" spans="1:34" ht="69.75" customHeight="1" x14ac:dyDescent="0.25">
      <c r="A11" s="706"/>
      <c r="B11" s="703"/>
      <c r="C11" s="700"/>
      <c r="D11" s="262" t="s">
        <v>606</v>
      </c>
      <c r="E11" s="264"/>
      <c r="F11" s="535" t="s">
        <v>607</v>
      </c>
      <c r="G11" s="261" t="s">
        <v>55</v>
      </c>
      <c r="H11" s="261" t="s">
        <v>18</v>
      </c>
      <c r="I11" s="261">
        <v>3</v>
      </c>
      <c r="J11" s="238">
        <v>5</v>
      </c>
      <c r="K11" s="238">
        <v>4</v>
      </c>
      <c r="L11" s="238">
        <v>4</v>
      </c>
      <c r="M11" s="238">
        <f t="shared" si="0"/>
        <v>16</v>
      </c>
      <c r="N11" s="144" t="s">
        <v>295</v>
      </c>
      <c r="O11" s="210" t="s">
        <v>605</v>
      </c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</row>
    <row r="12" spans="1:34" ht="33.75" x14ac:dyDescent="0.25">
      <c r="A12" s="706"/>
      <c r="B12" s="703"/>
      <c r="C12" s="700"/>
      <c r="D12" s="603" t="s">
        <v>297</v>
      </c>
      <c r="E12" s="264"/>
      <c r="F12" s="262" t="s">
        <v>298</v>
      </c>
      <c r="G12" s="261" t="s">
        <v>285</v>
      </c>
      <c r="H12" s="261" t="s">
        <v>18</v>
      </c>
      <c r="I12" s="144">
        <v>2</v>
      </c>
      <c r="J12" s="221">
        <v>2</v>
      </c>
      <c r="K12" s="221">
        <v>2</v>
      </c>
      <c r="L12" s="221">
        <v>2</v>
      </c>
      <c r="M12" s="238">
        <f t="shared" si="0"/>
        <v>8</v>
      </c>
      <c r="N12" s="262" t="s">
        <v>604</v>
      </c>
      <c r="O12" s="248" t="s">
        <v>296</v>
      </c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</row>
    <row r="13" spans="1:34" ht="45" x14ac:dyDescent="0.25">
      <c r="A13" s="706"/>
      <c r="B13" s="703"/>
      <c r="C13" s="701"/>
      <c r="D13" s="262" t="s">
        <v>299</v>
      </c>
      <c r="E13" s="264"/>
      <c r="F13" s="262" t="s">
        <v>300</v>
      </c>
      <c r="G13" s="238" t="s">
        <v>55</v>
      </c>
      <c r="H13" s="261" t="s">
        <v>18</v>
      </c>
      <c r="I13" s="261">
        <v>3</v>
      </c>
      <c r="J13" s="238">
        <v>5</v>
      </c>
      <c r="K13" s="238">
        <v>4</v>
      </c>
      <c r="L13" s="238">
        <v>3</v>
      </c>
      <c r="M13" s="238">
        <f t="shared" si="0"/>
        <v>15</v>
      </c>
      <c r="N13" s="261" t="s">
        <v>279</v>
      </c>
      <c r="O13" s="248" t="s">
        <v>301</v>
      </c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</row>
    <row r="14" spans="1:34" ht="35.25" customHeight="1" x14ac:dyDescent="0.25">
      <c r="A14" s="706"/>
      <c r="B14" s="703"/>
      <c r="C14" s="439" t="s">
        <v>302</v>
      </c>
      <c r="D14" s="262" t="s">
        <v>303</v>
      </c>
      <c r="E14" s="261"/>
      <c r="F14" s="261" t="s">
        <v>304</v>
      </c>
      <c r="G14" s="261" t="s">
        <v>55</v>
      </c>
      <c r="H14" s="261" t="s">
        <v>18</v>
      </c>
      <c r="I14" s="144">
        <v>1</v>
      </c>
      <c r="J14" s="221">
        <v>2</v>
      </c>
      <c r="K14" s="144">
        <v>4</v>
      </c>
      <c r="L14" s="144">
        <v>6</v>
      </c>
      <c r="M14" s="238">
        <v>6</v>
      </c>
      <c r="N14" s="262" t="s">
        <v>305</v>
      </c>
      <c r="O14" s="248" t="s">
        <v>306</v>
      </c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</row>
    <row r="15" spans="1:34" ht="70.5" customHeight="1" x14ac:dyDescent="0.25">
      <c r="A15" s="706"/>
      <c r="B15" s="703"/>
      <c r="C15" s="439" t="s">
        <v>612</v>
      </c>
      <c r="D15" s="262" t="s">
        <v>613</v>
      </c>
      <c r="E15" s="261"/>
      <c r="F15" s="261" t="s">
        <v>614</v>
      </c>
      <c r="G15" s="261" t="s">
        <v>55</v>
      </c>
      <c r="H15" s="261" t="s">
        <v>18</v>
      </c>
      <c r="I15" s="144">
        <v>2</v>
      </c>
      <c r="J15" s="221">
        <v>3</v>
      </c>
      <c r="K15" s="221">
        <v>2</v>
      </c>
      <c r="L15" s="221">
        <v>3</v>
      </c>
      <c r="M15" s="238">
        <f t="shared" si="0"/>
        <v>10</v>
      </c>
      <c r="N15" s="262" t="s">
        <v>615</v>
      </c>
      <c r="O15" s="262" t="s">
        <v>616</v>
      </c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</row>
    <row r="16" spans="1:34" ht="70.5" customHeight="1" x14ac:dyDescent="0.25">
      <c r="A16" s="706"/>
      <c r="B16" s="703"/>
      <c r="C16" s="710" t="s">
        <v>621</v>
      </c>
      <c r="D16" s="262" t="s">
        <v>622</v>
      </c>
      <c r="E16" s="261"/>
      <c r="F16" s="261" t="s">
        <v>623</v>
      </c>
      <c r="G16" s="261" t="s">
        <v>55</v>
      </c>
      <c r="H16" s="261" t="s">
        <v>18</v>
      </c>
      <c r="I16" s="144">
        <v>0</v>
      </c>
      <c r="J16" s="221">
        <v>1</v>
      </c>
      <c r="K16" s="221">
        <v>1</v>
      </c>
      <c r="L16" s="221">
        <v>1</v>
      </c>
      <c r="M16" s="238">
        <f t="shared" si="0"/>
        <v>3</v>
      </c>
      <c r="N16" s="262" t="s">
        <v>598</v>
      </c>
      <c r="O16" s="262" t="s">
        <v>624</v>
      </c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</row>
    <row r="17" spans="1:34" ht="70.5" customHeight="1" x14ac:dyDescent="0.25">
      <c r="A17" s="706"/>
      <c r="B17" s="703"/>
      <c r="C17" s="711"/>
      <c r="D17" s="262" t="s">
        <v>625</v>
      </c>
      <c r="E17" s="261"/>
      <c r="F17" s="534" t="s">
        <v>626</v>
      </c>
      <c r="G17" s="261" t="s">
        <v>55</v>
      </c>
      <c r="H17" s="261" t="s">
        <v>27</v>
      </c>
      <c r="I17" s="144">
        <v>0</v>
      </c>
      <c r="J17" s="221">
        <v>1</v>
      </c>
      <c r="K17" s="221">
        <v>1</v>
      </c>
      <c r="L17" s="221">
        <v>1</v>
      </c>
      <c r="M17" s="238">
        <v>1</v>
      </c>
      <c r="N17" s="262" t="s">
        <v>627</v>
      </c>
      <c r="O17" s="262" t="s">
        <v>628</v>
      </c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</row>
    <row r="18" spans="1:34" ht="58.5" customHeight="1" x14ac:dyDescent="0.25">
      <c r="A18" s="706"/>
      <c r="B18" s="703"/>
      <c r="C18" s="712"/>
      <c r="D18" s="262" t="s">
        <v>629</v>
      </c>
      <c r="E18" s="261"/>
      <c r="F18" s="217" t="s">
        <v>630</v>
      </c>
      <c r="G18" s="261" t="s">
        <v>55</v>
      </c>
      <c r="H18" s="261" t="s">
        <v>18</v>
      </c>
      <c r="I18" s="144">
        <v>0</v>
      </c>
      <c r="J18" s="221">
        <v>0</v>
      </c>
      <c r="K18" s="221">
        <v>1</v>
      </c>
      <c r="L18" s="221">
        <v>0</v>
      </c>
      <c r="M18" s="238">
        <f>SUM(I18:L18)</f>
        <v>1</v>
      </c>
      <c r="N18" s="261" t="s">
        <v>620</v>
      </c>
      <c r="O18" s="262" t="s">
        <v>309</v>
      </c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</row>
    <row r="19" spans="1:34" ht="83.25" customHeight="1" thickBot="1" x14ac:dyDescent="0.3">
      <c r="A19" s="706"/>
      <c r="B19" s="704"/>
      <c r="C19" s="439" t="s">
        <v>559</v>
      </c>
      <c r="D19" s="261"/>
      <c r="E19" s="437">
        <v>1</v>
      </c>
      <c r="F19" s="438" t="s">
        <v>557</v>
      </c>
      <c r="G19" s="261" t="s">
        <v>558</v>
      </c>
      <c r="H19" s="261" t="s">
        <v>18</v>
      </c>
      <c r="I19" s="144">
        <v>20</v>
      </c>
      <c r="J19" s="221">
        <v>50</v>
      </c>
      <c r="K19" s="221">
        <v>75</v>
      </c>
      <c r="L19" s="221">
        <v>100</v>
      </c>
      <c r="M19" s="238">
        <v>100</v>
      </c>
      <c r="N19" s="262" t="s">
        <v>560</v>
      </c>
      <c r="O19" s="248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</row>
    <row r="20" spans="1:34" ht="112.5" x14ac:dyDescent="0.25">
      <c r="A20" s="706"/>
      <c r="B20" s="705" t="s">
        <v>430</v>
      </c>
      <c r="C20" s="261" t="s">
        <v>617</v>
      </c>
      <c r="D20" s="262" t="s">
        <v>631</v>
      </c>
      <c r="E20" s="261"/>
      <c r="F20" s="262" t="s">
        <v>632</v>
      </c>
      <c r="G20" s="221" t="s">
        <v>55</v>
      </c>
      <c r="H20" s="144" t="s">
        <v>18</v>
      </c>
      <c r="I20" s="221">
        <v>2</v>
      </c>
      <c r="J20" s="221">
        <v>2</v>
      </c>
      <c r="K20" s="221">
        <v>2</v>
      </c>
      <c r="L20" s="221">
        <v>2</v>
      </c>
      <c r="M20" s="221">
        <v>2</v>
      </c>
      <c r="N20" s="261" t="s">
        <v>666</v>
      </c>
      <c r="O20" s="262" t="s">
        <v>633</v>
      </c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</row>
    <row r="21" spans="1:34" ht="101.25" x14ac:dyDescent="0.25">
      <c r="A21" s="706"/>
      <c r="B21" s="706"/>
      <c r="C21" s="713" t="s">
        <v>634</v>
      </c>
      <c r="D21" s="262" t="s">
        <v>635</v>
      </c>
      <c r="E21" s="145"/>
      <c r="F21" s="262" t="s">
        <v>636</v>
      </c>
      <c r="G21" s="221" t="s">
        <v>55</v>
      </c>
      <c r="H21" s="144" t="s">
        <v>27</v>
      </c>
      <c r="I21" s="221">
        <v>1</v>
      </c>
      <c r="J21" s="221">
        <v>1</v>
      </c>
      <c r="K21" s="221">
        <v>1</v>
      </c>
      <c r="L21" s="221">
        <v>1</v>
      </c>
      <c r="M21" s="221">
        <v>1</v>
      </c>
      <c r="N21" s="261" t="s">
        <v>643</v>
      </c>
      <c r="O21" s="262" t="s">
        <v>637</v>
      </c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</row>
    <row r="22" spans="1:34" ht="112.5" x14ac:dyDescent="0.25">
      <c r="A22" s="706"/>
      <c r="B22" s="706"/>
      <c r="C22" s="714"/>
      <c r="D22" s="144" t="s">
        <v>638</v>
      </c>
      <c r="E22" s="144"/>
      <c r="F22" s="144" t="s">
        <v>639</v>
      </c>
      <c r="G22" s="221" t="s">
        <v>285</v>
      </c>
      <c r="H22" s="144" t="s">
        <v>27</v>
      </c>
      <c r="I22" s="221">
        <v>1</v>
      </c>
      <c r="J22" s="221">
        <v>1</v>
      </c>
      <c r="K22" s="221">
        <v>1</v>
      </c>
      <c r="L22" s="221">
        <v>1</v>
      </c>
      <c r="M22" s="221">
        <v>1</v>
      </c>
      <c r="N22" s="261" t="s">
        <v>644</v>
      </c>
      <c r="O22" s="262" t="s">
        <v>640</v>
      </c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</row>
    <row r="23" spans="1:34" ht="169.5" customHeight="1" x14ac:dyDescent="0.25">
      <c r="A23" s="706"/>
      <c r="B23" s="706"/>
      <c r="C23" s="714"/>
      <c r="D23" s="261" t="s">
        <v>641</v>
      </c>
      <c r="E23" s="261"/>
      <c r="F23" s="261" t="s">
        <v>642</v>
      </c>
      <c r="G23" s="221" t="s">
        <v>55</v>
      </c>
      <c r="H23" s="221" t="s">
        <v>27</v>
      </c>
      <c r="I23" s="221">
        <v>1</v>
      </c>
      <c r="J23" s="221">
        <v>1</v>
      </c>
      <c r="K23" s="221">
        <v>1</v>
      </c>
      <c r="L23" s="221">
        <v>1</v>
      </c>
      <c r="M23" s="538">
        <v>1</v>
      </c>
      <c r="N23" s="261" t="s">
        <v>644</v>
      </c>
      <c r="O23" s="262" t="s">
        <v>645</v>
      </c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</row>
    <row r="24" spans="1:34" ht="112.5" x14ac:dyDescent="0.25">
      <c r="A24" s="706"/>
      <c r="B24" s="706"/>
      <c r="C24" s="714"/>
      <c r="D24" s="261" t="s">
        <v>646</v>
      </c>
      <c r="E24" s="265"/>
      <c r="F24" s="261" t="s">
        <v>647</v>
      </c>
      <c r="G24" s="261" t="s">
        <v>55</v>
      </c>
      <c r="H24" s="261" t="s">
        <v>18</v>
      </c>
      <c r="I24" s="238">
        <v>0</v>
      </c>
      <c r="J24" s="238">
        <v>3</v>
      </c>
      <c r="K24" s="238">
        <v>3</v>
      </c>
      <c r="L24" s="238">
        <v>3</v>
      </c>
      <c r="M24" s="221">
        <v>3</v>
      </c>
      <c r="N24" s="266" t="s">
        <v>667</v>
      </c>
      <c r="O24" s="262" t="s">
        <v>648</v>
      </c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</row>
    <row r="25" spans="1:34" ht="67.5" x14ac:dyDescent="0.25">
      <c r="A25" s="706"/>
      <c r="B25" s="706"/>
      <c r="C25" s="714"/>
      <c r="D25" s="210" t="s">
        <v>310</v>
      </c>
      <c r="E25" s="267"/>
      <c r="F25" s="261" t="s">
        <v>311</v>
      </c>
      <c r="G25" s="221" t="s">
        <v>55</v>
      </c>
      <c r="H25" s="221" t="s">
        <v>27</v>
      </c>
      <c r="I25" s="221">
        <v>0</v>
      </c>
      <c r="J25" s="221">
        <v>0</v>
      </c>
      <c r="K25" s="221">
        <v>1</v>
      </c>
      <c r="L25" s="221">
        <v>1</v>
      </c>
      <c r="M25" s="538">
        <v>1</v>
      </c>
      <c r="N25" s="266" t="s">
        <v>649</v>
      </c>
      <c r="O25" s="262" t="s">
        <v>650</v>
      </c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</row>
    <row r="26" spans="1:34" ht="157.5" x14ac:dyDescent="0.25">
      <c r="A26" s="706"/>
      <c r="B26" s="706"/>
      <c r="C26" s="715"/>
      <c r="D26" s="261" t="s">
        <v>651</v>
      </c>
      <c r="E26" s="139"/>
      <c r="F26" s="539" t="s">
        <v>652</v>
      </c>
      <c r="G26" s="221" t="s">
        <v>55</v>
      </c>
      <c r="H26" s="221" t="s">
        <v>27</v>
      </c>
      <c r="I26" s="144">
        <v>1</v>
      </c>
      <c r="J26" s="221">
        <v>1</v>
      </c>
      <c r="K26" s="221">
        <v>1</v>
      </c>
      <c r="L26" s="221">
        <v>1</v>
      </c>
      <c r="M26" s="538">
        <v>1</v>
      </c>
      <c r="N26" s="261" t="s">
        <v>643</v>
      </c>
      <c r="O26" s="262" t="s">
        <v>653</v>
      </c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</row>
    <row r="27" spans="1:34" s="268" customFormat="1" ht="101.25" x14ac:dyDescent="0.25">
      <c r="A27" s="706"/>
      <c r="B27" s="706"/>
      <c r="C27" s="523" t="s">
        <v>308</v>
      </c>
      <c r="D27" s="168" t="s">
        <v>654</v>
      </c>
      <c r="E27" s="139"/>
      <c r="F27" s="533" t="s">
        <v>655</v>
      </c>
      <c r="G27" s="221" t="s">
        <v>55</v>
      </c>
      <c r="H27" s="221" t="s">
        <v>27</v>
      </c>
      <c r="I27" s="221">
        <v>0</v>
      </c>
      <c r="J27" s="221">
        <v>2</v>
      </c>
      <c r="K27" s="221">
        <v>2</v>
      </c>
      <c r="L27" s="221">
        <v>2</v>
      </c>
      <c r="M27" s="538">
        <v>2</v>
      </c>
      <c r="N27" s="261" t="s">
        <v>656</v>
      </c>
      <c r="O27" s="262" t="s">
        <v>657</v>
      </c>
    </row>
    <row r="28" spans="1:34" s="268" customFormat="1" ht="157.5" x14ac:dyDescent="0.25">
      <c r="A28" s="706"/>
      <c r="B28" s="706"/>
      <c r="C28" s="537" t="s">
        <v>659</v>
      </c>
      <c r="D28" s="210" t="s">
        <v>658</v>
      </c>
      <c r="E28" s="248"/>
      <c r="F28" s="533" t="s">
        <v>660</v>
      </c>
      <c r="G28" s="221" t="s">
        <v>55</v>
      </c>
      <c r="H28" s="221" t="s">
        <v>27</v>
      </c>
      <c r="I28" s="221">
        <v>0</v>
      </c>
      <c r="J28" s="221">
        <v>1</v>
      </c>
      <c r="K28" s="221">
        <v>1</v>
      </c>
      <c r="L28" s="221">
        <v>1</v>
      </c>
      <c r="M28" s="538">
        <v>1</v>
      </c>
      <c r="N28" s="261" t="s">
        <v>644</v>
      </c>
      <c r="O28" s="262" t="s">
        <v>664</v>
      </c>
    </row>
    <row r="29" spans="1:34" s="268" customFormat="1" ht="117.75" customHeight="1" x14ac:dyDescent="0.25">
      <c r="A29" s="706"/>
      <c r="B29" s="706"/>
      <c r="C29" s="537" t="s">
        <v>668</v>
      </c>
      <c r="D29" s="262" t="s">
        <v>661</v>
      </c>
      <c r="E29" s="145"/>
      <c r="F29" s="533" t="s">
        <v>662</v>
      </c>
      <c r="G29" s="144" t="s">
        <v>55</v>
      </c>
      <c r="H29" s="144" t="s">
        <v>27</v>
      </c>
      <c r="I29" s="221">
        <v>0</v>
      </c>
      <c r="J29" s="221">
        <v>1</v>
      </c>
      <c r="K29" s="221">
        <v>1</v>
      </c>
      <c r="L29" s="221">
        <v>1</v>
      </c>
      <c r="M29" s="538">
        <v>1</v>
      </c>
      <c r="N29" s="261" t="s">
        <v>665</v>
      </c>
      <c r="O29" s="262" t="s">
        <v>663</v>
      </c>
    </row>
    <row r="30" spans="1:34" s="268" customFormat="1" ht="57" thickBot="1" x14ac:dyDescent="0.3">
      <c r="A30" s="707"/>
      <c r="B30" s="707"/>
      <c r="C30" s="536" t="s">
        <v>669</v>
      </c>
      <c r="D30" s="440"/>
      <c r="E30" s="440"/>
      <c r="F30" s="207" t="s">
        <v>561</v>
      </c>
      <c r="G30" s="440" t="s">
        <v>558</v>
      </c>
      <c r="H30" s="273" t="s">
        <v>18</v>
      </c>
      <c r="I30" s="411">
        <v>25</v>
      </c>
      <c r="J30" s="411">
        <v>50</v>
      </c>
      <c r="K30" s="411">
        <v>75</v>
      </c>
      <c r="L30" s="411">
        <v>100</v>
      </c>
      <c r="M30" s="411">
        <v>100</v>
      </c>
      <c r="N30" s="421" t="s">
        <v>701</v>
      </c>
      <c r="O30" s="440"/>
    </row>
    <row r="31" spans="1:34" s="268" customFormat="1" x14ac:dyDescent="0.25">
      <c r="N31" s="269"/>
    </row>
    <row r="32" spans="1:34" s="268" customFormat="1" x14ac:dyDescent="0.25">
      <c r="N32" s="269"/>
    </row>
    <row r="33" spans="6:14" s="268" customFormat="1" x14ac:dyDescent="0.25">
      <c r="N33" s="269"/>
    </row>
    <row r="34" spans="6:14" s="268" customFormat="1" ht="22.5" x14ac:dyDescent="0.25">
      <c r="F34" s="515" t="s">
        <v>589</v>
      </c>
      <c r="N34" s="269"/>
    </row>
    <row r="35" spans="6:14" s="268" customFormat="1" x14ac:dyDescent="0.25">
      <c r="F35" s="268" t="s">
        <v>590</v>
      </c>
      <c r="N35" s="269"/>
    </row>
    <row r="36" spans="6:14" s="268" customFormat="1" x14ac:dyDescent="0.25">
      <c r="N36" s="269"/>
    </row>
    <row r="37" spans="6:14" s="268" customFormat="1" x14ac:dyDescent="0.25">
      <c r="N37" s="269"/>
    </row>
    <row r="38" spans="6:14" s="268" customFormat="1" x14ac:dyDescent="0.25">
      <c r="N38" s="269"/>
    </row>
    <row r="39" spans="6:14" s="268" customFormat="1" x14ac:dyDescent="0.25">
      <c r="N39" s="269"/>
    </row>
    <row r="40" spans="6:14" s="268" customFormat="1" x14ac:dyDescent="0.25">
      <c r="N40" s="269"/>
    </row>
    <row r="41" spans="6:14" s="268" customFormat="1" x14ac:dyDescent="0.25">
      <c r="N41" s="269"/>
    </row>
    <row r="42" spans="6:14" s="268" customFormat="1" x14ac:dyDescent="0.25">
      <c r="N42" s="269"/>
    </row>
    <row r="43" spans="6:14" s="268" customFormat="1" x14ac:dyDescent="0.25">
      <c r="N43" s="269"/>
    </row>
    <row r="44" spans="6:14" s="268" customFormat="1" x14ac:dyDescent="0.25">
      <c r="N44" s="269"/>
    </row>
    <row r="45" spans="6:14" s="268" customFormat="1" x14ac:dyDescent="0.25">
      <c r="N45" s="269"/>
    </row>
    <row r="46" spans="6:14" s="268" customFormat="1" x14ac:dyDescent="0.25">
      <c r="N46" s="269"/>
    </row>
    <row r="47" spans="6:14" s="268" customFormat="1" x14ac:dyDescent="0.25">
      <c r="G47" s="269"/>
      <c r="H47" s="269"/>
      <c r="I47" s="269"/>
      <c r="J47" s="269"/>
      <c r="K47" s="269"/>
      <c r="L47" s="269"/>
      <c r="M47" s="269"/>
      <c r="N47" s="269"/>
    </row>
    <row r="48" spans="6:14" s="268" customFormat="1" x14ac:dyDescent="0.25">
      <c r="G48" s="269"/>
      <c r="H48" s="269"/>
      <c r="I48" s="269"/>
      <c r="J48" s="269"/>
      <c r="K48" s="269"/>
      <c r="L48" s="269"/>
      <c r="M48" s="269"/>
      <c r="N48" s="269"/>
    </row>
    <row r="49" spans="7:14" s="268" customFormat="1" x14ac:dyDescent="0.25">
      <c r="G49" s="269"/>
      <c r="H49" s="269"/>
      <c r="I49" s="269"/>
      <c r="J49" s="269"/>
      <c r="K49" s="269"/>
      <c r="L49" s="269"/>
      <c r="M49" s="269"/>
      <c r="N49" s="269"/>
    </row>
    <row r="50" spans="7:14" s="268" customFormat="1" x14ac:dyDescent="0.25">
      <c r="G50" s="269"/>
      <c r="H50" s="269"/>
      <c r="I50" s="269"/>
      <c r="J50" s="269"/>
      <c r="K50" s="269"/>
      <c r="L50" s="269"/>
      <c r="M50" s="269"/>
      <c r="N50" s="269"/>
    </row>
    <row r="51" spans="7:14" s="268" customFormat="1" x14ac:dyDescent="0.25">
      <c r="G51" s="269"/>
      <c r="H51" s="269"/>
      <c r="I51" s="269"/>
      <c r="J51" s="269"/>
      <c r="K51" s="269"/>
      <c r="L51" s="269"/>
      <c r="M51" s="269"/>
      <c r="N51" s="269"/>
    </row>
    <row r="52" spans="7:14" s="268" customFormat="1" x14ac:dyDescent="0.25">
      <c r="G52" s="269"/>
      <c r="H52" s="269"/>
      <c r="I52" s="269"/>
      <c r="J52" s="269"/>
      <c r="K52" s="269"/>
      <c r="L52" s="269"/>
      <c r="M52" s="269"/>
      <c r="N52" s="269"/>
    </row>
    <row r="53" spans="7:14" s="268" customFormat="1" x14ac:dyDescent="0.25">
      <c r="G53" s="269"/>
      <c r="H53" s="269"/>
      <c r="I53" s="269"/>
      <c r="J53" s="269"/>
      <c r="K53" s="269"/>
      <c r="L53" s="269"/>
      <c r="M53" s="269"/>
      <c r="N53" s="269"/>
    </row>
    <row r="54" spans="7:14" s="268" customFormat="1" x14ac:dyDescent="0.25">
      <c r="G54" s="269"/>
      <c r="H54" s="269"/>
      <c r="I54" s="269"/>
      <c r="J54" s="269"/>
      <c r="K54" s="269"/>
      <c r="L54" s="269"/>
      <c r="M54" s="269"/>
      <c r="N54" s="269"/>
    </row>
    <row r="55" spans="7:14" s="268" customFormat="1" x14ac:dyDescent="0.25">
      <c r="G55" s="269"/>
      <c r="H55" s="269"/>
      <c r="I55" s="269"/>
      <c r="J55" s="269"/>
      <c r="K55" s="269"/>
      <c r="L55" s="269"/>
      <c r="M55" s="269"/>
      <c r="N55" s="269"/>
    </row>
    <row r="56" spans="7:14" s="268" customFormat="1" x14ac:dyDescent="0.25">
      <c r="G56" s="269"/>
      <c r="H56" s="269"/>
      <c r="I56" s="269"/>
      <c r="J56" s="269"/>
      <c r="K56" s="269"/>
      <c r="L56" s="269"/>
      <c r="M56" s="269"/>
      <c r="N56" s="269"/>
    </row>
    <row r="57" spans="7:14" s="268" customFormat="1" x14ac:dyDescent="0.25">
      <c r="G57" s="269"/>
      <c r="H57" s="269"/>
      <c r="I57" s="269"/>
      <c r="J57" s="269"/>
      <c r="K57" s="269"/>
      <c r="L57" s="269"/>
      <c r="M57" s="269"/>
      <c r="N57" s="269"/>
    </row>
    <row r="58" spans="7:14" s="268" customFormat="1" x14ac:dyDescent="0.25">
      <c r="G58" s="269"/>
      <c r="H58" s="269"/>
      <c r="I58" s="269"/>
      <c r="J58" s="269"/>
      <c r="K58" s="269"/>
      <c r="L58" s="269"/>
      <c r="M58" s="269"/>
      <c r="N58" s="269"/>
    </row>
    <row r="59" spans="7:14" s="268" customFormat="1" x14ac:dyDescent="0.25">
      <c r="G59" s="269"/>
      <c r="H59" s="269"/>
      <c r="I59" s="269"/>
      <c r="J59" s="269"/>
      <c r="K59" s="269"/>
      <c r="L59" s="269"/>
      <c r="M59" s="269"/>
      <c r="N59" s="269"/>
    </row>
    <row r="60" spans="7:14" s="268" customFormat="1" x14ac:dyDescent="0.25">
      <c r="G60" s="269"/>
      <c r="H60" s="269"/>
      <c r="I60" s="269"/>
      <c r="J60" s="269"/>
      <c r="K60" s="269"/>
      <c r="L60" s="269"/>
      <c r="M60" s="269"/>
      <c r="N60" s="269"/>
    </row>
    <row r="61" spans="7:14" s="268" customFormat="1" x14ac:dyDescent="0.25">
      <c r="G61" s="269"/>
      <c r="H61" s="269"/>
      <c r="I61" s="269"/>
      <c r="J61" s="269"/>
      <c r="K61" s="269"/>
      <c r="L61" s="269"/>
      <c r="M61" s="269"/>
      <c r="N61" s="269"/>
    </row>
    <row r="62" spans="7:14" s="268" customFormat="1" x14ac:dyDescent="0.25">
      <c r="G62" s="269"/>
      <c r="H62" s="269"/>
      <c r="I62" s="269"/>
      <c r="J62" s="269"/>
      <c r="K62" s="269"/>
      <c r="L62" s="269"/>
      <c r="M62" s="269"/>
      <c r="N62" s="269"/>
    </row>
    <row r="63" spans="7:14" s="268" customFormat="1" x14ac:dyDescent="0.25">
      <c r="G63" s="269"/>
      <c r="H63" s="269"/>
      <c r="I63" s="269"/>
      <c r="J63" s="269"/>
      <c r="K63" s="269"/>
      <c r="L63" s="269"/>
      <c r="M63" s="269"/>
      <c r="N63" s="269"/>
    </row>
    <row r="64" spans="7:14" s="268" customFormat="1" x14ac:dyDescent="0.25">
      <c r="G64" s="269"/>
      <c r="H64" s="269"/>
      <c r="I64" s="269"/>
      <c r="J64" s="269"/>
      <c r="K64" s="269"/>
      <c r="L64" s="269"/>
      <c r="M64" s="269"/>
      <c r="N64" s="269"/>
    </row>
  </sheetData>
  <mergeCells count="9">
    <mergeCell ref="A1:H1"/>
    <mergeCell ref="I1:O1"/>
    <mergeCell ref="C10:C13"/>
    <mergeCell ref="B3:B19"/>
    <mergeCell ref="A3:A30"/>
    <mergeCell ref="B20:B30"/>
    <mergeCell ref="C3:C8"/>
    <mergeCell ref="C16:C18"/>
    <mergeCell ref="C21:C2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9"/>
  <sheetViews>
    <sheetView topLeftCell="F11" zoomScale="80" zoomScaleNormal="80" workbookViewId="0">
      <selection activeCell="M25" sqref="M25"/>
    </sheetView>
  </sheetViews>
  <sheetFormatPr baseColWidth="10" defaultRowHeight="15" x14ac:dyDescent="0.25"/>
  <cols>
    <col min="5" max="5" width="14.28515625" customWidth="1"/>
    <col min="7" max="7" width="21.5703125" customWidth="1"/>
    <col min="16" max="16" width="14.42578125" customWidth="1"/>
  </cols>
  <sheetData>
    <row r="1" spans="1:16" ht="15.75" thickBot="1" x14ac:dyDescent="0.3">
      <c r="A1" s="728"/>
      <c r="B1" s="729"/>
      <c r="C1" s="729"/>
      <c r="D1" s="729"/>
      <c r="E1" s="729"/>
      <c r="F1" s="729"/>
      <c r="G1" s="729"/>
      <c r="H1" s="730"/>
      <c r="I1" s="529"/>
      <c r="J1" s="731" t="s">
        <v>0</v>
      </c>
      <c r="K1" s="732"/>
      <c r="L1" s="732"/>
      <c r="M1" s="732"/>
      <c r="N1" s="732"/>
      <c r="O1" s="732"/>
      <c r="P1" s="733"/>
    </row>
    <row r="2" spans="1:16" ht="23.25" thickBot="1" x14ac:dyDescent="0.3">
      <c r="A2" s="530" t="s">
        <v>1</v>
      </c>
      <c r="B2" s="531" t="s">
        <v>2</v>
      </c>
      <c r="C2" s="734" t="s">
        <v>4</v>
      </c>
      <c r="D2" s="735"/>
      <c r="E2" s="531" t="s">
        <v>3</v>
      </c>
      <c r="F2" s="531" t="s">
        <v>5</v>
      </c>
      <c r="G2" s="531" t="s">
        <v>6</v>
      </c>
      <c r="H2" s="531" t="s">
        <v>7</v>
      </c>
      <c r="I2" s="531" t="s">
        <v>103</v>
      </c>
      <c r="J2" s="532">
        <v>2020</v>
      </c>
      <c r="K2" s="532">
        <v>2021</v>
      </c>
      <c r="L2" s="532">
        <v>2022</v>
      </c>
      <c r="M2" s="531">
        <v>2023</v>
      </c>
      <c r="N2" s="532" t="s">
        <v>9</v>
      </c>
      <c r="O2" s="532" t="s">
        <v>10</v>
      </c>
      <c r="P2" s="532" t="s">
        <v>11</v>
      </c>
    </row>
    <row r="3" spans="1:16" ht="60" customHeight="1" x14ac:dyDescent="0.25">
      <c r="A3" s="745" t="s">
        <v>312</v>
      </c>
      <c r="B3" s="736" t="s">
        <v>433</v>
      </c>
      <c r="C3" s="740" t="s">
        <v>468</v>
      </c>
      <c r="D3" s="741"/>
      <c r="E3" s="744" t="s">
        <v>313</v>
      </c>
      <c r="F3" s="407">
        <v>120</v>
      </c>
      <c r="G3" s="403" t="s">
        <v>469</v>
      </c>
      <c r="H3" s="409" t="s">
        <v>66</v>
      </c>
      <c r="I3" s="409" t="s">
        <v>18</v>
      </c>
      <c r="J3" s="408">
        <v>5</v>
      </c>
      <c r="K3" s="408">
        <v>20</v>
      </c>
      <c r="L3" s="408">
        <v>22</v>
      </c>
      <c r="M3" s="408">
        <v>13</v>
      </c>
      <c r="N3" s="405">
        <f>SUM(J3:M3)</f>
        <v>60</v>
      </c>
      <c r="O3" s="412" t="s">
        <v>470</v>
      </c>
      <c r="P3" s="412" t="s">
        <v>471</v>
      </c>
    </row>
    <row r="4" spans="1:16" ht="48" customHeight="1" x14ac:dyDescent="0.25">
      <c r="A4" s="746"/>
      <c r="B4" s="736"/>
      <c r="C4" s="724"/>
      <c r="D4" s="725"/>
      <c r="E4" s="674"/>
      <c r="F4" s="402"/>
      <c r="G4" s="410" t="s">
        <v>472</v>
      </c>
      <c r="H4" s="409" t="s">
        <v>66</v>
      </c>
      <c r="I4" s="409" t="s">
        <v>18</v>
      </c>
      <c r="J4" s="411">
        <v>1</v>
      </c>
      <c r="K4" s="411">
        <v>1</v>
      </c>
      <c r="L4" s="411">
        <v>1</v>
      </c>
      <c r="M4" s="411">
        <v>1</v>
      </c>
      <c r="N4" s="405">
        <f>SUM(J4:M4)</f>
        <v>4</v>
      </c>
      <c r="O4" s="56" t="s">
        <v>473</v>
      </c>
      <c r="P4" s="413" t="s">
        <v>474</v>
      </c>
    </row>
    <row r="5" spans="1:16" ht="31.5" customHeight="1" x14ac:dyDescent="0.25">
      <c r="A5" s="746"/>
      <c r="B5" s="736"/>
      <c r="C5" s="724"/>
      <c r="D5" s="725"/>
      <c r="E5" s="148" t="s">
        <v>315</v>
      </c>
      <c r="F5" s="402"/>
      <c r="G5" s="410" t="s">
        <v>476</v>
      </c>
      <c r="H5" s="409" t="s">
        <v>66</v>
      </c>
      <c r="I5" s="409" t="s">
        <v>18</v>
      </c>
      <c r="J5" s="408">
        <v>30</v>
      </c>
      <c r="K5" s="408">
        <v>45</v>
      </c>
      <c r="L5" s="408">
        <v>60</v>
      </c>
      <c r="M5" s="408">
        <v>35</v>
      </c>
      <c r="N5" s="405">
        <f>SUM(J5:M5)</f>
        <v>170</v>
      </c>
      <c r="O5" s="628" t="s">
        <v>477</v>
      </c>
      <c r="P5" s="413" t="s">
        <v>474</v>
      </c>
    </row>
    <row r="6" spans="1:16" ht="22.5" customHeight="1" x14ac:dyDescent="0.25">
      <c r="A6" s="746"/>
      <c r="B6" s="736"/>
      <c r="C6" s="742"/>
      <c r="D6" s="743"/>
      <c r="E6" s="148" t="s">
        <v>441</v>
      </c>
      <c r="F6" s="402"/>
      <c r="G6" s="216" t="s">
        <v>475</v>
      </c>
      <c r="H6" s="409" t="s">
        <v>66</v>
      </c>
      <c r="I6" s="409" t="s">
        <v>18</v>
      </c>
      <c r="J6" s="411">
        <v>3</v>
      </c>
      <c r="K6" s="411">
        <v>1</v>
      </c>
      <c r="L6" s="411">
        <v>0</v>
      </c>
      <c r="M6" s="411">
        <v>0</v>
      </c>
      <c r="N6" s="405">
        <f>SUM(J6:M6)</f>
        <v>4</v>
      </c>
      <c r="O6" s="721"/>
      <c r="P6" s="413" t="s">
        <v>474</v>
      </c>
    </row>
    <row r="7" spans="1:16" ht="23.25" customHeight="1" x14ac:dyDescent="0.25">
      <c r="A7" s="746"/>
      <c r="B7" s="736"/>
      <c r="C7" s="722" t="s">
        <v>478</v>
      </c>
      <c r="D7" s="723"/>
      <c r="E7" s="174" t="s">
        <v>479</v>
      </c>
      <c r="F7" s="402"/>
      <c r="G7" s="237" t="s">
        <v>480</v>
      </c>
      <c r="H7" s="409" t="s">
        <v>66</v>
      </c>
      <c r="I7" s="409" t="s">
        <v>18</v>
      </c>
      <c r="J7" s="411">
        <v>30</v>
      </c>
      <c r="K7" s="411">
        <v>550</v>
      </c>
      <c r="L7" s="411">
        <v>300</v>
      </c>
      <c r="M7" s="411">
        <v>250</v>
      </c>
      <c r="N7" s="405">
        <f t="shared" ref="N7:N16" si="0">SUM(J7:M7)</f>
        <v>1130</v>
      </c>
      <c r="O7" s="721"/>
      <c r="P7" s="9" t="s">
        <v>481</v>
      </c>
    </row>
    <row r="8" spans="1:16" ht="33.75" customHeight="1" x14ac:dyDescent="0.25">
      <c r="A8" s="746"/>
      <c r="B8" s="736"/>
      <c r="C8" s="724"/>
      <c r="D8" s="725"/>
      <c r="E8" s="175" t="s">
        <v>482</v>
      </c>
      <c r="F8" s="402"/>
      <c r="G8" s="168" t="s">
        <v>483</v>
      </c>
      <c r="H8" s="402" t="s">
        <v>22</v>
      </c>
      <c r="I8" s="409" t="s">
        <v>18</v>
      </c>
      <c r="J8" s="414">
        <v>30</v>
      </c>
      <c r="K8" s="414">
        <v>20</v>
      </c>
      <c r="L8" s="414">
        <v>25</v>
      </c>
      <c r="M8" s="414">
        <v>25</v>
      </c>
      <c r="N8" s="405">
        <f t="shared" si="0"/>
        <v>100</v>
      </c>
      <c r="O8" s="721"/>
      <c r="P8" s="9" t="s">
        <v>484</v>
      </c>
    </row>
    <row r="9" spans="1:16" ht="23.25" customHeight="1" x14ac:dyDescent="0.25">
      <c r="A9" s="746"/>
      <c r="B9" s="736"/>
      <c r="C9" s="724"/>
      <c r="D9" s="725"/>
      <c r="E9" s="401" t="s">
        <v>485</v>
      </c>
      <c r="F9" s="145"/>
      <c r="G9" s="168" t="s">
        <v>483</v>
      </c>
      <c r="H9" s="402" t="s">
        <v>22</v>
      </c>
      <c r="I9" s="409" t="s">
        <v>18</v>
      </c>
      <c r="J9" s="414">
        <v>30</v>
      </c>
      <c r="K9" s="414">
        <v>20</v>
      </c>
      <c r="L9" s="414">
        <v>25</v>
      </c>
      <c r="M9" s="414">
        <v>25</v>
      </c>
      <c r="N9" s="405">
        <f t="shared" si="0"/>
        <v>100</v>
      </c>
      <c r="O9" s="721"/>
      <c r="P9" s="9" t="s">
        <v>486</v>
      </c>
    </row>
    <row r="10" spans="1:16" ht="23.25" customHeight="1" x14ac:dyDescent="0.25">
      <c r="A10" s="746"/>
      <c r="B10" s="736"/>
      <c r="C10" s="724"/>
      <c r="D10" s="725"/>
      <c r="E10" s="401" t="s">
        <v>487</v>
      </c>
      <c r="F10" s="237"/>
      <c r="G10" s="168" t="s">
        <v>488</v>
      </c>
      <c r="H10" s="409" t="s">
        <v>66</v>
      </c>
      <c r="I10" s="409" t="s">
        <v>18</v>
      </c>
      <c r="J10" s="408">
        <v>2</v>
      </c>
      <c r="K10" s="408">
        <v>3</v>
      </c>
      <c r="L10" s="408">
        <v>5</v>
      </c>
      <c r="M10" s="408">
        <v>4</v>
      </c>
      <c r="N10" s="405">
        <f t="shared" si="0"/>
        <v>14</v>
      </c>
      <c r="O10" s="718"/>
      <c r="P10" s="9" t="s">
        <v>489</v>
      </c>
    </row>
    <row r="11" spans="1:16" ht="24" customHeight="1" x14ac:dyDescent="0.25">
      <c r="A11" s="746"/>
      <c r="B11" s="736"/>
      <c r="C11" s="724"/>
      <c r="D11" s="725"/>
      <c r="E11" s="175" t="s">
        <v>490</v>
      </c>
      <c r="F11" s="402"/>
      <c r="G11" s="168" t="s">
        <v>491</v>
      </c>
      <c r="H11" s="409" t="s">
        <v>66</v>
      </c>
      <c r="I11" s="409" t="s">
        <v>18</v>
      </c>
      <c r="J11" s="408">
        <v>0</v>
      </c>
      <c r="K11" s="408">
        <v>1</v>
      </c>
      <c r="L11" s="408">
        <v>1</v>
      </c>
      <c r="M11" s="408">
        <v>0</v>
      </c>
      <c r="N11" s="405">
        <f t="shared" si="0"/>
        <v>2</v>
      </c>
      <c r="O11" s="56" t="s">
        <v>110</v>
      </c>
      <c r="P11" s="9" t="s">
        <v>474</v>
      </c>
    </row>
    <row r="12" spans="1:16" ht="24" customHeight="1" x14ac:dyDescent="0.25">
      <c r="A12" s="746"/>
      <c r="B12" s="736"/>
      <c r="C12" s="724"/>
      <c r="D12" s="725"/>
      <c r="E12" s="9" t="s">
        <v>492</v>
      </c>
      <c r="F12" s="402"/>
      <c r="G12" s="168" t="s">
        <v>493</v>
      </c>
      <c r="H12" s="402" t="s">
        <v>22</v>
      </c>
      <c r="I12" s="409" t="s">
        <v>18</v>
      </c>
      <c r="J12" s="415">
        <v>30</v>
      </c>
      <c r="K12" s="415">
        <v>20</v>
      </c>
      <c r="L12" s="415">
        <v>25</v>
      </c>
      <c r="M12" s="416">
        <v>25</v>
      </c>
      <c r="N12" s="405">
        <f t="shared" si="0"/>
        <v>100</v>
      </c>
      <c r="O12" s="628" t="s">
        <v>494</v>
      </c>
      <c r="P12" s="9" t="s">
        <v>495</v>
      </c>
    </row>
    <row r="13" spans="1:16" ht="22.5" customHeight="1" x14ac:dyDescent="0.25">
      <c r="A13" s="746"/>
      <c r="B13" s="736"/>
      <c r="C13" s="724"/>
      <c r="D13" s="725"/>
      <c r="E13" s="9" t="s">
        <v>496</v>
      </c>
      <c r="F13" s="402"/>
      <c r="G13" s="168" t="s">
        <v>497</v>
      </c>
      <c r="H13" s="409" t="s">
        <v>66</v>
      </c>
      <c r="I13" s="409" t="s">
        <v>18</v>
      </c>
      <c r="J13" s="415">
        <v>10</v>
      </c>
      <c r="K13" s="415">
        <v>55</v>
      </c>
      <c r="L13" s="415">
        <v>30</v>
      </c>
      <c r="M13" s="416">
        <v>0</v>
      </c>
      <c r="N13" s="405">
        <f t="shared" si="0"/>
        <v>95</v>
      </c>
      <c r="O13" s="721"/>
      <c r="P13" s="621" t="s">
        <v>474</v>
      </c>
    </row>
    <row r="14" spans="1:16" ht="24.75" customHeight="1" x14ac:dyDescent="0.25">
      <c r="A14" s="746"/>
      <c r="B14" s="736"/>
      <c r="C14" s="724"/>
      <c r="D14" s="725"/>
      <c r="E14" s="61" t="s">
        <v>498</v>
      </c>
      <c r="F14" s="402"/>
      <c r="G14" s="168" t="s">
        <v>499</v>
      </c>
      <c r="H14" s="409" t="s">
        <v>66</v>
      </c>
      <c r="I14" s="409" t="s">
        <v>18</v>
      </c>
      <c r="J14" s="415">
        <v>8</v>
      </c>
      <c r="K14" s="415">
        <v>7</v>
      </c>
      <c r="L14" s="415">
        <v>0</v>
      </c>
      <c r="M14" s="416">
        <v>0</v>
      </c>
      <c r="N14" s="405">
        <f t="shared" si="0"/>
        <v>15</v>
      </c>
      <c r="O14" s="718"/>
      <c r="P14" s="621"/>
    </row>
    <row r="15" spans="1:16" ht="22.5" customHeight="1" x14ac:dyDescent="0.25">
      <c r="A15" s="746"/>
      <c r="B15" s="736"/>
      <c r="C15" s="724"/>
      <c r="D15" s="725"/>
      <c r="E15" s="417" t="s">
        <v>500</v>
      </c>
      <c r="F15" s="402"/>
      <c r="G15" s="168" t="s">
        <v>501</v>
      </c>
      <c r="H15" s="409" t="s">
        <v>66</v>
      </c>
      <c r="I15" s="409" t="s">
        <v>18</v>
      </c>
      <c r="J15" s="411">
        <v>0</v>
      </c>
      <c r="K15" s="411">
        <v>1</v>
      </c>
      <c r="L15" s="411">
        <v>0</v>
      </c>
      <c r="M15" s="411">
        <v>1</v>
      </c>
      <c r="N15" s="415">
        <f t="shared" si="0"/>
        <v>2</v>
      </c>
      <c r="O15" s="9" t="s">
        <v>502</v>
      </c>
      <c r="P15" s="621"/>
    </row>
    <row r="16" spans="1:16" ht="24" customHeight="1" thickBot="1" x14ac:dyDescent="0.3">
      <c r="A16" s="746"/>
      <c r="B16" s="736"/>
      <c r="C16" s="726"/>
      <c r="D16" s="727"/>
      <c r="E16" s="419" t="s">
        <v>503</v>
      </c>
      <c r="F16" s="406"/>
      <c r="G16" s="418" t="s">
        <v>504</v>
      </c>
      <c r="H16" s="409" t="s">
        <v>66</v>
      </c>
      <c r="I16" s="409" t="s">
        <v>18</v>
      </c>
      <c r="J16" s="408">
        <v>0</v>
      </c>
      <c r="K16" s="411">
        <v>0</v>
      </c>
      <c r="L16" s="411">
        <v>1</v>
      </c>
      <c r="M16" s="411">
        <v>1</v>
      </c>
      <c r="N16" s="415">
        <f t="shared" si="0"/>
        <v>2</v>
      </c>
      <c r="O16" s="420" t="s">
        <v>473</v>
      </c>
      <c r="P16" s="621"/>
    </row>
    <row r="17" spans="1:16" ht="24" customHeight="1" x14ac:dyDescent="0.25">
      <c r="A17" s="747"/>
      <c r="B17" s="737" t="s">
        <v>692</v>
      </c>
      <c r="C17" s="740" t="s">
        <v>505</v>
      </c>
      <c r="D17" s="741"/>
      <c r="E17" s="588" t="s">
        <v>506</v>
      </c>
      <c r="F17" s="402"/>
      <c r="G17" s="410" t="s">
        <v>511</v>
      </c>
      <c r="H17" s="409" t="s">
        <v>66</v>
      </c>
      <c r="I17" s="409" t="s">
        <v>18</v>
      </c>
      <c r="J17" s="408">
        <v>4</v>
      </c>
      <c r="K17" s="411">
        <v>6</v>
      </c>
      <c r="L17" s="411">
        <v>6</v>
      </c>
      <c r="M17" s="411">
        <v>6</v>
      </c>
      <c r="N17" s="415">
        <f t="shared" ref="N17:N34" si="1">SUM(J17:M17)</f>
        <v>22</v>
      </c>
      <c r="O17" s="717" t="s">
        <v>477</v>
      </c>
      <c r="P17" s="9" t="s">
        <v>518</v>
      </c>
    </row>
    <row r="18" spans="1:16" ht="24" customHeight="1" x14ac:dyDescent="0.25">
      <c r="A18" s="747"/>
      <c r="B18" s="738"/>
      <c r="C18" s="724"/>
      <c r="D18" s="725"/>
      <c r="E18" s="588" t="s">
        <v>507</v>
      </c>
      <c r="F18" s="402"/>
      <c r="G18" s="148" t="s">
        <v>512</v>
      </c>
      <c r="H18" s="409" t="s">
        <v>66</v>
      </c>
      <c r="I18" s="409" t="s">
        <v>18</v>
      </c>
      <c r="J18" s="411">
        <v>20</v>
      </c>
      <c r="K18" s="411">
        <v>40</v>
      </c>
      <c r="L18" s="411">
        <v>80</v>
      </c>
      <c r="M18" s="411">
        <v>70</v>
      </c>
      <c r="N18" s="415">
        <f t="shared" si="1"/>
        <v>210</v>
      </c>
      <c r="O18" s="717"/>
      <c r="P18" s="9" t="s">
        <v>519</v>
      </c>
    </row>
    <row r="19" spans="1:16" ht="24.75" customHeight="1" x14ac:dyDescent="0.25">
      <c r="A19" s="747"/>
      <c r="B19" s="738"/>
      <c r="C19" s="724"/>
      <c r="D19" s="725"/>
      <c r="E19" s="417" t="s">
        <v>508</v>
      </c>
      <c r="F19" s="402"/>
      <c r="G19" s="421" t="s">
        <v>513</v>
      </c>
      <c r="H19" s="409" t="s">
        <v>66</v>
      </c>
      <c r="I19" s="409" t="s">
        <v>18</v>
      </c>
      <c r="J19" s="408">
        <v>3</v>
      </c>
      <c r="K19" s="408">
        <v>5</v>
      </c>
      <c r="L19" s="408">
        <v>6</v>
      </c>
      <c r="M19" s="408">
        <v>5</v>
      </c>
      <c r="N19" s="415">
        <f t="shared" si="1"/>
        <v>19</v>
      </c>
      <c r="O19" s="9" t="s">
        <v>517</v>
      </c>
      <c r="P19" s="628" t="s">
        <v>474</v>
      </c>
    </row>
    <row r="20" spans="1:16" ht="25.5" customHeight="1" x14ac:dyDescent="0.25">
      <c r="A20" s="747"/>
      <c r="B20" s="738"/>
      <c r="C20" s="724"/>
      <c r="D20" s="725"/>
      <c r="E20" s="417" t="s">
        <v>316</v>
      </c>
      <c r="F20" s="402"/>
      <c r="G20" s="421" t="s">
        <v>514</v>
      </c>
      <c r="H20" s="409" t="s">
        <v>66</v>
      </c>
      <c r="I20" s="409" t="s">
        <v>18</v>
      </c>
      <c r="J20" s="411">
        <v>3</v>
      </c>
      <c r="K20" s="411">
        <v>3</v>
      </c>
      <c r="L20" s="411">
        <v>3</v>
      </c>
      <c r="M20" s="411">
        <v>3</v>
      </c>
      <c r="N20" s="415">
        <f t="shared" si="1"/>
        <v>12</v>
      </c>
      <c r="O20" s="9" t="s">
        <v>520</v>
      </c>
      <c r="P20" s="718"/>
    </row>
    <row r="21" spans="1:16" ht="24" customHeight="1" x14ac:dyDescent="0.25">
      <c r="A21" s="747"/>
      <c r="B21" s="738"/>
      <c r="C21" s="724"/>
      <c r="D21" s="725"/>
      <c r="E21" s="417" t="s">
        <v>509</v>
      </c>
      <c r="F21" s="402"/>
      <c r="G21" s="148" t="s">
        <v>515</v>
      </c>
      <c r="H21" s="409" t="s">
        <v>66</v>
      </c>
      <c r="I21" s="409" t="s">
        <v>18</v>
      </c>
      <c r="J21" s="411">
        <v>0</v>
      </c>
      <c r="K21" s="411">
        <v>0</v>
      </c>
      <c r="L21" s="411">
        <v>3</v>
      </c>
      <c r="M21" s="411">
        <v>1</v>
      </c>
      <c r="N21" s="415">
        <f t="shared" si="1"/>
        <v>4</v>
      </c>
      <c r="O21" s="420" t="s">
        <v>521</v>
      </c>
      <c r="P21" s="420" t="s">
        <v>522</v>
      </c>
    </row>
    <row r="22" spans="1:16" ht="24" customHeight="1" x14ac:dyDescent="0.25">
      <c r="A22" s="747"/>
      <c r="B22" s="738"/>
      <c r="C22" s="724"/>
      <c r="D22" s="725"/>
      <c r="E22" s="417" t="s">
        <v>670</v>
      </c>
      <c r="F22" s="522"/>
      <c r="G22" s="410" t="s">
        <v>307</v>
      </c>
      <c r="H22" s="409" t="s">
        <v>66</v>
      </c>
      <c r="I22" s="409" t="s">
        <v>18</v>
      </c>
      <c r="J22" s="411">
        <v>0</v>
      </c>
      <c r="K22" s="411">
        <v>0</v>
      </c>
      <c r="L22" s="411">
        <v>4</v>
      </c>
      <c r="M22" s="411">
        <v>2</v>
      </c>
      <c r="N22" s="415">
        <f t="shared" si="1"/>
        <v>6</v>
      </c>
      <c r="O22" s="524" t="s">
        <v>671</v>
      </c>
      <c r="P22" s="524" t="s">
        <v>672</v>
      </c>
    </row>
    <row r="23" spans="1:16" ht="24" customHeight="1" x14ac:dyDescent="0.25">
      <c r="A23" s="747"/>
      <c r="B23" s="738"/>
      <c r="C23" s="742"/>
      <c r="D23" s="743"/>
      <c r="E23" s="417" t="s">
        <v>510</v>
      </c>
      <c r="F23" s="402"/>
      <c r="G23" s="410" t="s">
        <v>516</v>
      </c>
      <c r="H23" s="402" t="s">
        <v>22</v>
      </c>
      <c r="I23" s="409" t="s">
        <v>18</v>
      </c>
      <c r="J23" s="408">
        <v>30</v>
      </c>
      <c r="K23" s="408">
        <v>25</v>
      </c>
      <c r="L23" s="408">
        <v>20</v>
      </c>
      <c r="M23" s="408">
        <v>25</v>
      </c>
      <c r="N23" s="415">
        <f t="shared" si="1"/>
        <v>100</v>
      </c>
      <c r="O23" s="420" t="s">
        <v>523</v>
      </c>
      <c r="P23" s="420" t="s">
        <v>524</v>
      </c>
    </row>
    <row r="24" spans="1:16" ht="24.75" customHeight="1" x14ac:dyDescent="0.25">
      <c r="A24" s="747"/>
      <c r="B24" s="738"/>
      <c r="C24" s="722" t="s">
        <v>525</v>
      </c>
      <c r="D24" s="723"/>
      <c r="E24" s="422" t="s">
        <v>699</v>
      </c>
      <c r="F24" s="402"/>
      <c r="G24" s="210" t="s">
        <v>530</v>
      </c>
      <c r="H24" s="223" t="s">
        <v>66</v>
      </c>
      <c r="I24" s="409" t="s">
        <v>18</v>
      </c>
      <c r="J24" s="408">
        <v>0</v>
      </c>
      <c r="K24" s="408">
        <v>1</v>
      </c>
      <c r="L24" s="408">
        <v>0</v>
      </c>
      <c r="M24" s="408">
        <v>1</v>
      </c>
      <c r="N24" s="415">
        <f t="shared" si="1"/>
        <v>2</v>
      </c>
      <c r="O24" s="397" t="s">
        <v>532</v>
      </c>
      <c r="P24" s="717" t="s">
        <v>474</v>
      </c>
    </row>
    <row r="25" spans="1:16" ht="24.75" customHeight="1" x14ac:dyDescent="0.25">
      <c r="A25" s="747"/>
      <c r="B25" s="738"/>
      <c r="C25" s="724"/>
      <c r="D25" s="725"/>
      <c r="E25" s="749" t="s">
        <v>526</v>
      </c>
      <c r="F25" s="402"/>
      <c r="G25" s="210" t="s">
        <v>531</v>
      </c>
      <c r="H25" s="223" t="s">
        <v>66</v>
      </c>
      <c r="I25" s="409" t="s">
        <v>18</v>
      </c>
      <c r="J25" s="411">
        <v>0</v>
      </c>
      <c r="K25" s="411">
        <v>0</v>
      </c>
      <c r="L25" s="411">
        <v>2</v>
      </c>
      <c r="M25" s="411">
        <v>1</v>
      </c>
      <c r="N25" s="415">
        <f t="shared" si="1"/>
        <v>3</v>
      </c>
      <c r="O25" s="9" t="s">
        <v>473</v>
      </c>
      <c r="P25" s="717"/>
    </row>
    <row r="26" spans="1:16" ht="25.5" customHeight="1" x14ac:dyDescent="0.25">
      <c r="A26" s="747"/>
      <c r="B26" s="738"/>
      <c r="C26" s="724"/>
      <c r="D26" s="725"/>
      <c r="E26" s="750"/>
      <c r="F26" s="402"/>
      <c r="G26" s="210" t="s">
        <v>527</v>
      </c>
      <c r="H26" s="223" t="s">
        <v>66</v>
      </c>
      <c r="I26" s="409" t="s">
        <v>18</v>
      </c>
      <c r="J26" s="408">
        <v>1</v>
      </c>
      <c r="K26" s="408">
        <v>1</v>
      </c>
      <c r="L26" s="408">
        <v>1</v>
      </c>
      <c r="M26" s="408">
        <v>1</v>
      </c>
      <c r="N26" s="415">
        <f t="shared" si="1"/>
        <v>4</v>
      </c>
      <c r="O26" s="9" t="s">
        <v>533</v>
      </c>
      <c r="P26" s="397"/>
    </row>
    <row r="27" spans="1:16" ht="22.5" customHeight="1" x14ac:dyDescent="0.25">
      <c r="A27" s="747"/>
      <c r="B27" s="738"/>
      <c r="C27" s="724"/>
      <c r="D27" s="725"/>
      <c r="E27" s="750"/>
      <c r="F27" s="402"/>
      <c r="G27" s="210" t="s">
        <v>528</v>
      </c>
      <c r="H27" s="223" t="s">
        <v>66</v>
      </c>
      <c r="I27" s="409" t="s">
        <v>18</v>
      </c>
      <c r="J27" s="411">
        <v>1</v>
      </c>
      <c r="K27" s="411">
        <v>1</v>
      </c>
      <c r="L27" s="411">
        <v>1</v>
      </c>
      <c r="M27" s="411">
        <v>1</v>
      </c>
      <c r="N27" s="415">
        <f t="shared" si="1"/>
        <v>4</v>
      </c>
      <c r="O27" s="9" t="s">
        <v>534</v>
      </c>
      <c r="P27" s="9" t="s">
        <v>474</v>
      </c>
    </row>
    <row r="28" spans="1:16" ht="24" customHeight="1" x14ac:dyDescent="0.25">
      <c r="A28" s="747"/>
      <c r="B28" s="738"/>
      <c r="C28" s="742"/>
      <c r="D28" s="743"/>
      <c r="E28" s="751"/>
      <c r="F28" s="402"/>
      <c r="G28" s="210" t="s">
        <v>529</v>
      </c>
      <c r="H28" s="223" t="s">
        <v>66</v>
      </c>
      <c r="I28" s="409" t="s">
        <v>18</v>
      </c>
      <c r="J28" s="408">
        <v>1</v>
      </c>
      <c r="K28" s="408">
        <v>0</v>
      </c>
      <c r="L28" s="408">
        <v>0</v>
      </c>
      <c r="M28" s="408">
        <v>0</v>
      </c>
      <c r="N28" s="415">
        <f t="shared" si="1"/>
        <v>1</v>
      </c>
      <c r="O28" s="397" t="s">
        <v>535</v>
      </c>
      <c r="P28" s="9" t="s">
        <v>474</v>
      </c>
    </row>
    <row r="29" spans="1:16" ht="23.25" customHeight="1" x14ac:dyDescent="0.25">
      <c r="A29" s="747"/>
      <c r="B29" s="738"/>
      <c r="C29" s="722"/>
      <c r="D29" s="723"/>
      <c r="E29" s="417" t="s">
        <v>536</v>
      </c>
      <c r="F29" s="402"/>
      <c r="G29" s="168" t="s">
        <v>542</v>
      </c>
      <c r="H29" s="402" t="s">
        <v>22</v>
      </c>
      <c r="I29" s="409" t="s">
        <v>18</v>
      </c>
      <c r="J29" s="428">
        <v>25</v>
      </c>
      <c r="K29" s="429">
        <v>25</v>
      </c>
      <c r="L29" s="429">
        <v>25</v>
      </c>
      <c r="M29" s="429">
        <v>25</v>
      </c>
      <c r="N29" s="415">
        <f t="shared" si="1"/>
        <v>100</v>
      </c>
      <c r="O29" s="628" t="s">
        <v>477</v>
      </c>
      <c r="P29" s="9" t="s">
        <v>543</v>
      </c>
    </row>
    <row r="30" spans="1:16" ht="23.25" customHeight="1" x14ac:dyDescent="0.25">
      <c r="A30" s="747"/>
      <c r="B30" s="738"/>
      <c r="C30" s="724"/>
      <c r="D30" s="725"/>
      <c r="E30" s="423" t="s">
        <v>537</v>
      </c>
      <c r="F30" s="402"/>
      <c r="G30" s="168" t="s">
        <v>542</v>
      </c>
      <c r="H30" s="402" t="s">
        <v>22</v>
      </c>
      <c r="I30" s="409" t="s">
        <v>18</v>
      </c>
      <c r="J30" s="428">
        <v>25</v>
      </c>
      <c r="K30" s="429">
        <v>25</v>
      </c>
      <c r="L30" s="429">
        <v>25</v>
      </c>
      <c r="M30" s="429">
        <v>25</v>
      </c>
      <c r="N30" s="415">
        <f t="shared" si="1"/>
        <v>100</v>
      </c>
      <c r="O30" s="718"/>
      <c r="P30" s="9" t="s">
        <v>544</v>
      </c>
    </row>
    <row r="31" spans="1:16" ht="23.25" customHeight="1" x14ac:dyDescent="0.25">
      <c r="A31" s="747"/>
      <c r="B31" s="738"/>
      <c r="C31" s="724"/>
      <c r="D31" s="725"/>
      <c r="E31" s="426" t="s">
        <v>538</v>
      </c>
      <c r="F31" s="402"/>
      <c r="G31" s="168" t="s">
        <v>545</v>
      </c>
      <c r="H31" s="223" t="s">
        <v>66</v>
      </c>
      <c r="I31" s="409" t="s">
        <v>18</v>
      </c>
      <c r="J31" s="223">
        <v>0</v>
      </c>
      <c r="K31" s="223">
        <v>3</v>
      </c>
      <c r="L31" s="223">
        <v>1</v>
      </c>
      <c r="M31" s="404">
        <v>1</v>
      </c>
      <c r="N31" s="415">
        <f t="shared" si="1"/>
        <v>5</v>
      </c>
      <c r="O31" s="9" t="s">
        <v>549</v>
      </c>
      <c r="P31" s="9" t="s">
        <v>550</v>
      </c>
    </row>
    <row r="32" spans="1:16" ht="24.75" customHeight="1" x14ac:dyDescent="0.25">
      <c r="A32" s="747"/>
      <c r="B32" s="738"/>
      <c r="C32" s="724"/>
      <c r="D32" s="725"/>
      <c r="E32" s="426" t="s">
        <v>539</v>
      </c>
      <c r="F32" s="145"/>
      <c r="G32" s="175" t="s">
        <v>546</v>
      </c>
      <c r="H32" s="223" t="s">
        <v>66</v>
      </c>
      <c r="I32" s="409" t="s">
        <v>18</v>
      </c>
      <c r="J32" s="223">
        <v>0</v>
      </c>
      <c r="K32" s="223">
        <v>3</v>
      </c>
      <c r="L32" s="223">
        <v>2</v>
      </c>
      <c r="M32" s="404">
        <v>1</v>
      </c>
      <c r="N32" s="415">
        <f t="shared" si="1"/>
        <v>6</v>
      </c>
      <c r="O32" s="9" t="s">
        <v>551</v>
      </c>
      <c r="P32" s="9" t="s">
        <v>552</v>
      </c>
    </row>
    <row r="33" spans="1:16" ht="22.5" customHeight="1" x14ac:dyDescent="0.25">
      <c r="A33" s="747"/>
      <c r="B33" s="738"/>
      <c r="C33" s="724"/>
      <c r="D33" s="725"/>
      <c r="E33" s="426" t="s">
        <v>540</v>
      </c>
      <c r="F33" s="237"/>
      <c r="G33" s="168" t="s">
        <v>547</v>
      </c>
      <c r="H33" s="223" t="s">
        <v>66</v>
      </c>
      <c r="I33" s="409" t="s">
        <v>18</v>
      </c>
      <c r="J33" s="223">
        <v>0</v>
      </c>
      <c r="K33" s="223">
        <v>2</v>
      </c>
      <c r="L33" s="223">
        <v>1</v>
      </c>
      <c r="M33" s="404">
        <v>0</v>
      </c>
      <c r="N33" s="415">
        <f t="shared" si="1"/>
        <v>3</v>
      </c>
      <c r="O33" s="9" t="s">
        <v>553</v>
      </c>
      <c r="P33" s="9" t="s">
        <v>554</v>
      </c>
    </row>
    <row r="34" spans="1:16" ht="23.25" customHeight="1" x14ac:dyDescent="0.25">
      <c r="A34" s="747"/>
      <c r="B34" s="738"/>
      <c r="C34" s="742"/>
      <c r="D34" s="743"/>
      <c r="E34" s="426" t="s">
        <v>541</v>
      </c>
      <c r="F34" s="402"/>
      <c r="G34" s="175" t="s">
        <v>548</v>
      </c>
      <c r="H34" s="223" t="s">
        <v>66</v>
      </c>
      <c r="I34" s="409" t="s">
        <v>18</v>
      </c>
      <c r="J34" s="223">
        <v>0</v>
      </c>
      <c r="K34" s="223">
        <v>1</v>
      </c>
      <c r="L34" s="223">
        <v>0</v>
      </c>
      <c r="M34" s="404">
        <v>0</v>
      </c>
      <c r="N34" s="415">
        <f t="shared" si="1"/>
        <v>1</v>
      </c>
      <c r="O34" s="9" t="s">
        <v>555</v>
      </c>
      <c r="P34" s="9" t="s">
        <v>556</v>
      </c>
    </row>
    <row r="35" spans="1:16" ht="69.75" customHeight="1" thickBot="1" x14ac:dyDescent="0.3">
      <c r="A35" s="748"/>
      <c r="B35" s="739"/>
      <c r="C35" s="719"/>
      <c r="D35" s="720"/>
      <c r="E35" s="427"/>
      <c r="F35" s="134"/>
      <c r="G35" s="246" t="s">
        <v>314</v>
      </c>
      <c r="H35" s="402" t="s">
        <v>22</v>
      </c>
      <c r="I35" s="409" t="s">
        <v>18</v>
      </c>
      <c r="J35" s="415">
        <v>25</v>
      </c>
      <c r="K35" s="424">
        <v>25</v>
      </c>
      <c r="L35" s="424">
        <v>25</v>
      </c>
      <c r="M35" s="425">
        <v>25</v>
      </c>
      <c r="N35" s="582">
        <f>SUM(J35:M35)</f>
        <v>100</v>
      </c>
      <c r="O35" s="9" t="s">
        <v>673</v>
      </c>
      <c r="P35" s="134"/>
    </row>
    <row r="38" spans="1:16" ht="23.25" customHeight="1" x14ac:dyDescent="0.25">
      <c r="G38" s="716" t="s">
        <v>588</v>
      </c>
      <c r="H38" s="716"/>
      <c r="I38" s="716"/>
    </row>
    <row r="39" spans="1:16" x14ac:dyDescent="0.25">
      <c r="G39" s="268" t="s">
        <v>590</v>
      </c>
    </row>
  </sheetData>
  <mergeCells count="22">
    <mergeCell ref="B17:B35"/>
    <mergeCell ref="C17:D23"/>
    <mergeCell ref="E3:E4"/>
    <mergeCell ref="C3:D6"/>
    <mergeCell ref="A3:A35"/>
    <mergeCell ref="C24:D28"/>
    <mergeCell ref="C29:D34"/>
    <mergeCell ref="E25:E28"/>
    <mergeCell ref="A1:H1"/>
    <mergeCell ref="J1:P1"/>
    <mergeCell ref="C2:D2"/>
    <mergeCell ref="B3:B16"/>
    <mergeCell ref="P13:P16"/>
    <mergeCell ref="G38:I38"/>
    <mergeCell ref="O17:O18"/>
    <mergeCell ref="P19:P20"/>
    <mergeCell ref="C35:D35"/>
    <mergeCell ref="O5:O10"/>
    <mergeCell ref="O12:O14"/>
    <mergeCell ref="C7:D16"/>
    <mergeCell ref="P24:P25"/>
    <mergeCell ref="O29:O30"/>
  </mergeCells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5"/>
  <sheetViews>
    <sheetView topLeftCell="F21" zoomScale="81" zoomScaleNormal="81" workbookViewId="0">
      <selection activeCell="K24" sqref="K24"/>
    </sheetView>
  </sheetViews>
  <sheetFormatPr baseColWidth="10" defaultRowHeight="15" x14ac:dyDescent="0.25"/>
  <cols>
    <col min="4" max="4" width="15.85546875" customWidth="1"/>
    <col min="15" max="15" width="11.140625" customWidth="1"/>
  </cols>
  <sheetData>
    <row r="1" spans="1:16" ht="15.75" thickBot="1" x14ac:dyDescent="0.3">
      <c r="A1" s="776"/>
      <c r="B1" s="777"/>
      <c r="C1" s="777"/>
      <c r="D1" s="777"/>
      <c r="E1" s="777"/>
      <c r="F1" s="777"/>
      <c r="G1" s="778"/>
      <c r="H1" s="322"/>
      <c r="I1" s="767" t="s">
        <v>0</v>
      </c>
      <c r="J1" s="768"/>
      <c r="K1" s="768"/>
      <c r="L1" s="768"/>
      <c r="M1" s="768"/>
      <c r="N1" s="768"/>
      <c r="O1" s="769"/>
    </row>
    <row r="2" spans="1:16" ht="18.75" thickBot="1" x14ac:dyDescent="0.3">
      <c r="A2" s="323" t="s">
        <v>1</v>
      </c>
      <c r="B2" s="324" t="s">
        <v>2</v>
      </c>
      <c r="C2" s="325" t="s">
        <v>3</v>
      </c>
      <c r="D2" s="326" t="s">
        <v>364</v>
      </c>
      <c r="E2" s="326" t="s">
        <v>5</v>
      </c>
      <c r="F2" s="327" t="s">
        <v>6</v>
      </c>
      <c r="G2" s="326" t="s">
        <v>7</v>
      </c>
      <c r="H2" s="326" t="s">
        <v>8</v>
      </c>
      <c r="I2" s="327">
        <v>2020</v>
      </c>
      <c r="J2" s="327">
        <v>2021</v>
      </c>
      <c r="K2" s="327">
        <v>2022</v>
      </c>
      <c r="L2" s="326">
        <v>2023</v>
      </c>
      <c r="M2" s="327" t="s">
        <v>9</v>
      </c>
      <c r="N2" s="327" t="s">
        <v>10</v>
      </c>
      <c r="O2" s="327" t="s">
        <v>11</v>
      </c>
    </row>
    <row r="3" spans="1:16" ht="91.5" customHeight="1" thickBot="1" x14ac:dyDescent="0.3">
      <c r="A3" s="745" t="s">
        <v>365</v>
      </c>
      <c r="B3" s="745" t="s">
        <v>693</v>
      </c>
      <c r="C3" s="763" t="s">
        <v>366</v>
      </c>
      <c r="D3" s="516" t="s">
        <v>367</v>
      </c>
      <c r="E3" s="328">
        <v>60</v>
      </c>
      <c r="F3" s="329" t="s">
        <v>368</v>
      </c>
      <c r="G3" s="328" t="s">
        <v>17</v>
      </c>
      <c r="H3" s="121" t="s">
        <v>59</v>
      </c>
      <c r="I3" s="121">
        <v>65</v>
      </c>
      <c r="J3" s="121">
        <v>75</v>
      </c>
      <c r="K3" s="121">
        <v>80</v>
      </c>
      <c r="L3" s="122">
        <v>80</v>
      </c>
      <c r="M3" s="121">
        <v>80</v>
      </c>
      <c r="N3" s="330" t="s">
        <v>369</v>
      </c>
      <c r="O3" s="331" t="s">
        <v>370</v>
      </c>
      <c r="P3" s="517" t="s">
        <v>591</v>
      </c>
    </row>
    <row r="4" spans="1:16" ht="68.25" thickBot="1" x14ac:dyDescent="0.3">
      <c r="A4" s="746"/>
      <c r="B4" s="746"/>
      <c r="C4" s="770"/>
      <c r="D4" s="225" t="s">
        <v>371</v>
      </c>
      <c r="E4" s="104">
        <v>60</v>
      </c>
      <c r="F4" s="123" t="s">
        <v>372</v>
      </c>
      <c r="G4" s="332" t="s">
        <v>17</v>
      </c>
      <c r="H4" s="105" t="s">
        <v>59</v>
      </c>
      <c r="I4" s="105">
        <v>65</v>
      </c>
      <c r="J4" s="105">
        <v>75</v>
      </c>
      <c r="K4" s="105">
        <v>80</v>
      </c>
      <c r="L4" s="104">
        <v>80</v>
      </c>
      <c r="M4" s="105">
        <v>80</v>
      </c>
      <c r="N4" s="258" t="s">
        <v>373</v>
      </c>
      <c r="O4" s="334" t="s">
        <v>374</v>
      </c>
      <c r="P4" s="517" t="s">
        <v>591</v>
      </c>
    </row>
    <row r="5" spans="1:16" ht="68.25" thickBot="1" x14ac:dyDescent="0.3">
      <c r="A5" s="746"/>
      <c r="B5" s="746"/>
      <c r="C5" s="764"/>
      <c r="D5" s="225" t="s">
        <v>375</v>
      </c>
      <c r="E5" s="104">
        <v>180</v>
      </c>
      <c r="F5" s="225" t="s">
        <v>376</v>
      </c>
      <c r="G5" s="332" t="s">
        <v>55</v>
      </c>
      <c r="H5" s="105" t="s">
        <v>59</v>
      </c>
      <c r="I5" s="105">
        <v>100</v>
      </c>
      <c r="J5" s="105">
        <v>200</v>
      </c>
      <c r="K5" s="105">
        <v>200</v>
      </c>
      <c r="L5" s="104">
        <v>200</v>
      </c>
      <c r="M5" s="105">
        <v>700</v>
      </c>
      <c r="N5" s="258" t="s">
        <v>373</v>
      </c>
      <c r="O5" s="334" t="s">
        <v>377</v>
      </c>
    </row>
    <row r="6" spans="1:16" ht="102" thickBot="1" x14ac:dyDescent="0.3">
      <c r="A6" s="746"/>
      <c r="B6" s="746"/>
      <c r="C6" s="763" t="s">
        <v>378</v>
      </c>
      <c r="D6" s="225" t="s">
        <v>449</v>
      </c>
      <c r="E6" s="104">
        <v>1</v>
      </c>
      <c r="F6" s="225" t="s">
        <v>448</v>
      </c>
      <c r="G6" s="332" t="s">
        <v>55</v>
      </c>
      <c r="H6" s="105" t="s">
        <v>56</v>
      </c>
      <c r="I6" s="335">
        <v>0</v>
      </c>
      <c r="J6" s="335">
        <v>0</v>
      </c>
      <c r="K6" s="335">
        <v>0</v>
      </c>
      <c r="L6" s="104">
        <v>1</v>
      </c>
      <c r="M6" s="105">
        <v>1</v>
      </c>
      <c r="N6" s="377" t="s">
        <v>379</v>
      </c>
      <c r="O6" s="334" t="s">
        <v>68</v>
      </c>
    </row>
    <row r="7" spans="1:16" ht="93" customHeight="1" thickBot="1" x14ac:dyDescent="0.3">
      <c r="A7" s="746"/>
      <c r="B7" s="746"/>
      <c r="C7" s="770"/>
      <c r="D7" s="224" t="s">
        <v>380</v>
      </c>
      <c r="E7" s="104">
        <v>0</v>
      </c>
      <c r="F7" s="225" t="s">
        <v>381</v>
      </c>
      <c r="G7" s="332" t="s">
        <v>17</v>
      </c>
      <c r="H7" s="105" t="s">
        <v>56</v>
      </c>
      <c r="I7" s="105">
        <v>100</v>
      </c>
      <c r="J7" s="105">
        <v>100</v>
      </c>
      <c r="K7" s="105">
        <v>100</v>
      </c>
      <c r="L7" s="104">
        <v>100</v>
      </c>
      <c r="M7" s="105">
        <v>100</v>
      </c>
      <c r="N7" s="201" t="s">
        <v>382</v>
      </c>
      <c r="O7" s="353"/>
    </row>
    <row r="8" spans="1:16" ht="79.5" thickBot="1" x14ac:dyDescent="0.3">
      <c r="A8" s="746"/>
      <c r="B8" s="746"/>
      <c r="C8" s="770"/>
      <c r="D8" s="124" t="s">
        <v>383</v>
      </c>
      <c r="E8" s="332">
        <v>0</v>
      </c>
      <c r="F8" s="225" t="s">
        <v>700</v>
      </c>
      <c r="G8" s="332" t="s">
        <v>55</v>
      </c>
      <c r="H8" s="105" t="s">
        <v>56</v>
      </c>
      <c r="I8" s="105">
        <v>3</v>
      </c>
      <c r="J8" s="105">
        <v>6</v>
      </c>
      <c r="K8" s="105">
        <v>6</v>
      </c>
      <c r="L8" s="104">
        <v>6</v>
      </c>
      <c r="M8" s="105">
        <v>21</v>
      </c>
      <c r="N8" s="201" t="s">
        <v>382</v>
      </c>
      <c r="O8" s="353"/>
    </row>
    <row r="9" spans="1:16" ht="105" customHeight="1" thickBot="1" x14ac:dyDescent="0.3">
      <c r="A9" s="746"/>
      <c r="B9" s="746"/>
      <c r="C9" s="764"/>
      <c r="D9" s="123" t="s">
        <v>384</v>
      </c>
      <c r="E9" s="332">
        <v>0</v>
      </c>
      <c r="F9" s="443" t="s">
        <v>385</v>
      </c>
      <c r="G9" s="332" t="s">
        <v>55</v>
      </c>
      <c r="H9" s="105" t="s">
        <v>59</v>
      </c>
      <c r="I9" s="105">
        <v>14</v>
      </c>
      <c r="J9" s="105">
        <v>26</v>
      </c>
      <c r="K9" s="105">
        <v>25</v>
      </c>
      <c r="L9" s="104">
        <v>25</v>
      </c>
      <c r="M9" s="105">
        <v>90</v>
      </c>
      <c r="N9" s="104" t="s">
        <v>386</v>
      </c>
      <c r="O9" s="336"/>
    </row>
    <row r="10" spans="1:16" ht="79.5" customHeight="1" thickBot="1" x14ac:dyDescent="0.3">
      <c r="A10" s="746"/>
      <c r="B10" s="746"/>
      <c r="C10" s="763" t="s">
        <v>387</v>
      </c>
      <c r="D10" s="225" t="s">
        <v>388</v>
      </c>
      <c r="E10" s="104">
        <v>100</v>
      </c>
      <c r="F10" s="442" t="s">
        <v>389</v>
      </c>
      <c r="G10" s="104" t="s">
        <v>17</v>
      </c>
      <c r="H10" s="104" t="s">
        <v>56</v>
      </c>
      <c r="I10" s="337">
        <v>1</v>
      </c>
      <c r="J10" s="337">
        <v>1</v>
      </c>
      <c r="K10" s="337">
        <v>1</v>
      </c>
      <c r="L10" s="338">
        <v>1</v>
      </c>
      <c r="M10" s="337">
        <v>1</v>
      </c>
      <c r="N10" s="339" t="s">
        <v>390</v>
      </c>
      <c r="O10" s="340"/>
    </row>
    <row r="11" spans="1:16" ht="79.5" thickBot="1" x14ac:dyDescent="0.3">
      <c r="A11" s="746"/>
      <c r="B11" s="746"/>
      <c r="C11" s="770"/>
      <c r="D11" s="225" t="s">
        <v>391</v>
      </c>
      <c r="E11" s="104">
        <v>100</v>
      </c>
      <c r="F11" s="442" t="s">
        <v>392</v>
      </c>
      <c r="G11" s="104" t="s">
        <v>17</v>
      </c>
      <c r="H11" s="104" t="s">
        <v>56</v>
      </c>
      <c r="I11" s="338">
        <v>1</v>
      </c>
      <c r="J11" s="338">
        <v>1</v>
      </c>
      <c r="K11" s="337">
        <v>1</v>
      </c>
      <c r="L11" s="338">
        <v>1</v>
      </c>
      <c r="M11" s="337">
        <v>1</v>
      </c>
      <c r="N11" s="339" t="s">
        <v>393</v>
      </c>
      <c r="O11" s="336"/>
    </row>
    <row r="12" spans="1:16" ht="124.5" thickBot="1" x14ac:dyDescent="0.3">
      <c r="A12" s="746"/>
      <c r="B12" s="746"/>
      <c r="C12" s="770"/>
      <c r="D12" s="225" t="s">
        <v>394</v>
      </c>
      <c r="E12" s="104">
        <v>100</v>
      </c>
      <c r="F12" s="441" t="s">
        <v>395</v>
      </c>
      <c r="G12" s="104" t="s">
        <v>17</v>
      </c>
      <c r="H12" s="104" t="s">
        <v>56</v>
      </c>
      <c r="I12" s="583">
        <v>1</v>
      </c>
      <c r="J12" s="583">
        <v>1</v>
      </c>
      <c r="K12" s="584">
        <v>1</v>
      </c>
      <c r="L12" s="583">
        <v>1</v>
      </c>
      <c r="M12" s="584">
        <v>1</v>
      </c>
      <c r="N12" s="339" t="s">
        <v>396</v>
      </c>
      <c r="O12" s="336" t="s">
        <v>397</v>
      </c>
    </row>
    <row r="13" spans="1:16" ht="45" x14ac:dyDescent="0.25">
      <c r="A13" s="746"/>
      <c r="B13" s="746"/>
      <c r="C13" s="770"/>
      <c r="D13" s="772" t="s">
        <v>398</v>
      </c>
      <c r="E13" s="763">
        <v>100</v>
      </c>
      <c r="F13" s="774" t="s">
        <v>399</v>
      </c>
      <c r="G13" s="763" t="s">
        <v>17</v>
      </c>
      <c r="H13" s="763" t="s">
        <v>56</v>
      </c>
      <c r="I13" s="765">
        <v>1</v>
      </c>
      <c r="J13" s="765">
        <v>1</v>
      </c>
      <c r="K13" s="759">
        <v>1</v>
      </c>
      <c r="L13" s="765">
        <v>1</v>
      </c>
      <c r="M13" s="759">
        <v>1</v>
      </c>
      <c r="N13" s="761" t="s">
        <v>400</v>
      </c>
      <c r="O13" s="341" t="s">
        <v>439</v>
      </c>
    </row>
    <row r="14" spans="1:16" ht="57" thickBot="1" x14ac:dyDescent="0.3">
      <c r="A14" s="746"/>
      <c r="B14" s="746"/>
      <c r="C14" s="770"/>
      <c r="D14" s="773"/>
      <c r="E14" s="764"/>
      <c r="F14" s="775"/>
      <c r="G14" s="764"/>
      <c r="H14" s="764"/>
      <c r="I14" s="766"/>
      <c r="J14" s="766"/>
      <c r="K14" s="760"/>
      <c r="L14" s="766"/>
      <c r="M14" s="760"/>
      <c r="N14" s="762"/>
      <c r="O14" s="342" t="s">
        <v>401</v>
      </c>
    </row>
    <row r="15" spans="1:16" ht="79.5" thickBot="1" x14ac:dyDescent="0.3">
      <c r="A15" s="746"/>
      <c r="B15" s="746"/>
      <c r="C15" s="764"/>
      <c r="D15" s="378" t="s">
        <v>450</v>
      </c>
      <c r="E15" s="104"/>
      <c r="F15" s="224" t="s">
        <v>451</v>
      </c>
      <c r="G15" s="115" t="s">
        <v>66</v>
      </c>
      <c r="H15" s="115" t="s">
        <v>18</v>
      </c>
      <c r="I15" s="379">
        <v>1</v>
      </c>
      <c r="J15" s="379">
        <v>2</v>
      </c>
      <c r="K15" s="380">
        <v>2</v>
      </c>
      <c r="L15" s="379">
        <v>2</v>
      </c>
      <c r="M15" s="380">
        <f>SUM(I15:L15)</f>
        <v>7</v>
      </c>
      <c r="N15" s="339"/>
      <c r="O15" s="342" t="s">
        <v>592</v>
      </c>
    </row>
    <row r="16" spans="1:16" ht="90.75" thickBot="1" x14ac:dyDescent="0.3">
      <c r="A16" s="746"/>
      <c r="B16" s="746"/>
      <c r="C16" s="770" t="s">
        <v>402</v>
      </c>
      <c r="D16" s="770" t="s">
        <v>403</v>
      </c>
      <c r="E16" s="104">
        <v>56</v>
      </c>
      <c r="F16" s="441" t="s">
        <v>404</v>
      </c>
      <c r="G16" s="279" t="s">
        <v>405</v>
      </c>
      <c r="H16" s="279" t="s">
        <v>56</v>
      </c>
      <c r="I16" s="105">
        <v>90</v>
      </c>
      <c r="J16" s="105">
        <v>90</v>
      </c>
      <c r="K16" s="105">
        <v>90</v>
      </c>
      <c r="L16" s="105">
        <v>90</v>
      </c>
      <c r="M16" s="105">
        <v>90</v>
      </c>
      <c r="N16" s="342" t="s">
        <v>406</v>
      </c>
      <c r="O16" s="340"/>
    </row>
    <row r="17" spans="1:15" ht="147" thickBot="1" x14ac:dyDescent="0.3">
      <c r="A17" s="746"/>
      <c r="B17" s="746"/>
      <c r="C17" s="782"/>
      <c r="D17" s="770"/>
      <c r="E17" s="104">
        <v>52</v>
      </c>
      <c r="F17" s="225" t="s">
        <v>407</v>
      </c>
      <c r="G17" s="122" t="s">
        <v>17</v>
      </c>
      <c r="H17" s="279" t="s">
        <v>59</v>
      </c>
      <c r="I17" s="337">
        <v>0.6</v>
      </c>
      <c r="J17" s="337">
        <v>0.65</v>
      </c>
      <c r="K17" s="337">
        <v>0.65</v>
      </c>
      <c r="L17" s="338">
        <v>0.7</v>
      </c>
      <c r="M17" s="337">
        <v>0.7</v>
      </c>
      <c r="N17" s="342" t="s">
        <v>408</v>
      </c>
      <c r="O17" s="336" t="s">
        <v>409</v>
      </c>
    </row>
    <row r="18" spans="1:15" ht="102" thickBot="1" x14ac:dyDescent="0.3">
      <c r="A18" s="746"/>
      <c r="B18" s="771"/>
      <c r="C18" s="343" t="s">
        <v>410</v>
      </c>
      <c r="D18" s="782"/>
      <c r="E18" s="104">
        <v>11</v>
      </c>
      <c r="F18" s="442" t="s">
        <v>411</v>
      </c>
      <c r="G18" s="201" t="s">
        <v>17</v>
      </c>
      <c r="H18" s="344" t="s">
        <v>59</v>
      </c>
      <c r="I18" s="337">
        <v>0.5</v>
      </c>
      <c r="J18" s="337">
        <v>0.65</v>
      </c>
      <c r="K18" s="337">
        <v>0.65</v>
      </c>
      <c r="L18" s="338">
        <v>0.7</v>
      </c>
      <c r="M18" s="337">
        <v>0.7</v>
      </c>
      <c r="N18" s="342" t="s">
        <v>412</v>
      </c>
      <c r="O18" s="336"/>
    </row>
    <row r="19" spans="1:15" ht="57" thickBot="1" x14ac:dyDescent="0.3">
      <c r="A19" s="746"/>
      <c r="B19" s="779" t="s">
        <v>694</v>
      </c>
      <c r="C19" s="752" t="s">
        <v>413</v>
      </c>
      <c r="D19" s="333"/>
      <c r="E19" s="278">
        <v>0</v>
      </c>
      <c r="F19" s="147" t="s">
        <v>414</v>
      </c>
      <c r="G19" s="277" t="s">
        <v>55</v>
      </c>
      <c r="H19" s="104" t="s">
        <v>59</v>
      </c>
      <c r="I19" s="105">
        <v>0</v>
      </c>
      <c r="J19" s="105">
        <v>15</v>
      </c>
      <c r="K19" s="105">
        <v>75</v>
      </c>
      <c r="L19" s="105">
        <v>75</v>
      </c>
      <c r="M19" s="105">
        <v>165</v>
      </c>
      <c r="N19" s="783" t="s">
        <v>279</v>
      </c>
      <c r="O19" s="340"/>
    </row>
    <row r="20" spans="1:15" ht="66" customHeight="1" thickBot="1" x14ac:dyDescent="0.3">
      <c r="A20" s="746"/>
      <c r="B20" s="780"/>
      <c r="C20" s="754"/>
      <c r="D20" s="333"/>
      <c r="E20" s="278">
        <v>0</v>
      </c>
      <c r="F20" s="147" t="s">
        <v>704</v>
      </c>
      <c r="G20" s="344" t="s">
        <v>55</v>
      </c>
      <c r="H20" s="104" t="s">
        <v>18</v>
      </c>
      <c r="I20" s="105">
        <v>0</v>
      </c>
      <c r="J20" s="105">
        <v>40</v>
      </c>
      <c r="K20" s="105">
        <v>20</v>
      </c>
      <c r="L20" s="105">
        <v>20</v>
      </c>
      <c r="M20" s="105">
        <v>80</v>
      </c>
      <c r="N20" s="784"/>
      <c r="O20" s="340"/>
    </row>
    <row r="21" spans="1:15" ht="79.5" thickBot="1" x14ac:dyDescent="0.3">
      <c r="A21" s="746"/>
      <c r="B21" s="780"/>
      <c r="C21" s="752" t="s">
        <v>415</v>
      </c>
      <c r="D21" s="274" t="s">
        <v>157</v>
      </c>
      <c r="E21" s="276">
        <v>1</v>
      </c>
      <c r="F21" s="123" t="s">
        <v>416</v>
      </c>
      <c r="G21" s="104" t="s">
        <v>17</v>
      </c>
      <c r="H21" s="104" t="s">
        <v>27</v>
      </c>
      <c r="I21" s="105">
        <v>0</v>
      </c>
      <c r="J21" s="105">
        <v>10</v>
      </c>
      <c r="K21" s="105">
        <v>100</v>
      </c>
      <c r="L21" s="105">
        <v>100</v>
      </c>
      <c r="M21" s="105">
        <v>100</v>
      </c>
      <c r="N21" s="345" t="s">
        <v>417</v>
      </c>
      <c r="O21" s="340"/>
    </row>
    <row r="22" spans="1:15" ht="124.5" thickBot="1" x14ac:dyDescent="0.3">
      <c r="A22" s="746"/>
      <c r="B22" s="780"/>
      <c r="C22" s="753"/>
      <c r="D22" s="274" t="s">
        <v>418</v>
      </c>
      <c r="E22" s="276">
        <v>0.22</v>
      </c>
      <c r="F22" s="123" t="s">
        <v>419</v>
      </c>
      <c r="G22" s="104" t="s">
        <v>22</v>
      </c>
      <c r="H22" s="104" t="s">
        <v>59</v>
      </c>
      <c r="I22" s="104">
        <v>0</v>
      </c>
      <c r="J22" s="104">
        <v>3.5</v>
      </c>
      <c r="K22" s="104">
        <v>50</v>
      </c>
      <c r="L22" s="104">
        <v>50</v>
      </c>
      <c r="M22" s="104">
        <v>50</v>
      </c>
      <c r="N22" s="345" t="s">
        <v>417</v>
      </c>
      <c r="O22" s="755" t="s">
        <v>420</v>
      </c>
    </row>
    <row r="23" spans="1:15" ht="79.5" thickBot="1" x14ac:dyDescent="0.3">
      <c r="A23" s="746"/>
      <c r="B23" s="780"/>
      <c r="C23" s="753"/>
      <c r="D23" s="757" t="s">
        <v>421</v>
      </c>
      <c r="E23" s="276">
        <v>0</v>
      </c>
      <c r="F23" s="123" t="s">
        <v>422</v>
      </c>
      <c r="G23" s="104" t="s">
        <v>17</v>
      </c>
      <c r="H23" s="104" t="s">
        <v>27</v>
      </c>
      <c r="I23" s="104">
        <v>0</v>
      </c>
      <c r="J23" s="104">
        <v>100</v>
      </c>
      <c r="K23" s="104">
        <v>100</v>
      </c>
      <c r="L23" s="104">
        <v>100</v>
      </c>
      <c r="M23" s="104">
        <v>100</v>
      </c>
      <c r="N23" s="345" t="s">
        <v>423</v>
      </c>
      <c r="O23" s="756"/>
    </row>
    <row r="24" spans="1:15" ht="90.75" thickBot="1" x14ac:dyDescent="0.3">
      <c r="A24" s="746"/>
      <c r="B24" s="780"/>
      <c r="C24" s="753"/>
      <c r="D24" s="753"/>
      <c r="E24" s="276">
        <v>0</v>
      </c>
      <c r="F24" s="123" t="s">
        <v>424</v>
      </c>
      <c r="G24" s="104" t="s">
        <v>17</v>
      </c>
      <c r="H24" s="104" t="s">
        <v>27</v>
      </c>
      <c r="I24" s="104">
        <v>0</v>
      </c>
      <c r="J24" s="104">
        <v>0</v>
      </c>
      <c r="K24" s="104">
        <v>100</v>
      </c>
      <c r="L24" s="104">
        <v>100</v>
      </c>
      <c r="M24" s="104">
        <v>100</v>
      </c>
      <c r="N24" s="345" t="s">
        <v>417</v>
      </c>
      <c r="O24" s="340"/>
    </row>
    <row r="25" spans="1:15" ht="57" thickBot="1" x14ac:dyDescent="0.3">
      <c r="A25" s="771"/>
      <c r="B25" s="781"/>
      <c r="C25" s="754"/>
      <c r="D25" s="758"/>
      <c r="E25" s="278">
        <v>9</v>
      </c>
      <c r="F25" s="150" t="s">
        <v>425</v>
      </c>
      <c r="G25" s="278" t="s">
        <v>55</v>
      </c>
      <c r="H25" s="104" t="s">
        <v>27</v>
      </c>
      <c r="I25" s="105">
        <v>12</v>
      </c>
      <c r="J25" s="105">
        <v>12</v>
      </c>
      <c r="K25" s="105">
        <v>12</v>
      </c>
      <c r="L25" s="104">
        <v>12</v>
      </c>
      <c r="M25" s="105">
        <v>12</v>
      </c>
      <c r="N25" s="346" t="s">
        <v>426</v>
      </c>
      <c r="O25" s="340"/>
    </row>
  </sheetData>
  <mergeCells count="26">
    <mergeCell ref="I1:O1"/>
    <mergeCell ref="C3:C5"/>
    <mergeCell ref="C6:C9"/>
    <mergeCell ref="A3:A25"/>
    <mergeCell ref="B3:B18"/>
    <mergeCell ref="D13:D14"/>
    <mergeCell ref="E13:E14"/>
    <mergeCell ref="F13:F14"/>
    <mergeCell ref="A1:G1"/>
    <mergeCell ref="C10:C15"/>
    <mergeCell ref="B19:B25"/>
    <mergeCell ref="C19:C20"/>
    <mergeCell ref="C16:C17"/>
    <mergeCell ref="D16:D18"/>
    <mergeCell ref="G13:G14"/>
    <mergeCell ref="N19:N20"/>
    <mergeCell ref="C21:C25"/>
    <mergeCell ref="O22:O23"/>
    <mergeCell ref="D23:D25"/>
    <mergeCell ref="M13:M14"/>
    <mergeCell ref="N13:N14"/>
    <mergeCell ref="H13:H14"/>
    <mergeCell ref="I13:I14"/>
    <mergeCell ref="J13:J14"/>
    <mergeCell ref="K13:K14"/>
    <mergeCell ref="L13:L14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4"/>
  <sheetViews>
    <sheetView topLeftCell="A26" zoomScale="90" zoomScaleNormal="90" workbookViewId="0">
      <selection activeCell="J34" sqref="J34"/>
    </sheetView>
  </sheetViews>
  <sheetFormatPr baseColWidth="10" defaultRowHeight="15" x14ac:dyDescent="0.25"/>
  <cols>
    <col min="1" max="1" width="13.140625" customWidth="1"/>
    <col min="3" max="3" width="13" customWidth="1"/>
    <col min="5" max="5" width="31" customWidth="1"/>
    <col min="13" max="13" width="18.85546875" customWidth="1"/>
    <col min="14" max="14" width="14" customWidth="1"/>
  </cols>
  <sheetData>
    <row r="1" spans="1:14" ht="15.75" thickBot="1" x14ac:dyDescent="0.3">
      <c r="A1" s="785"/>
      <c r="B1" s="786"/>
      <c r="C1" s="786"/>
      <c r="D1" s="786"/>
      <c r="E1" s="786"/>
      <c r="F1" s="786"/>
      <c r="G1" s="787"/>
      <c r="H1" s="788" t="s">
        <v>0</v>
      </c>
      <c r="I1" s="789"/>
      <c r="J1" s="789"/>
      <c r="K1" s="789"/>
      <c r="L1" s="790"/>
      <c r="M1" s="791" t="s">
        <v>317</v>
      </c>
      <c r="N1" s="791" t="s">
        <v>11</v>
      </c>
    </row>
    <row r="2" spans="1:14" ht="23.25" thickBot="1" x14ac:dyDescent="0.3">
      <c r="A2" s="280" t="s">
        <v>1</v>
      </c>
      <c r="B2" s="281" t="s">
        <v>2</v>
      </c>
      <c r="C2" s="281" t="s">
        <v>3</v>
      </c>
      <c r="D2" s="282" t="s">
        <v>5</v>
      </c>
      <c r="E2" s="281" t="s">
        <v>6</v>
      </c>
      <c r="F2" s="283" t="s">
        <v>7</v>
      </c>
      <c r="G2" s="284" t="s">
        <v>8</v>
      </c>
      <c r="H2" s="285">
        <v>2020</v>
      </c>
      <c r="I2" s="285">
        <v>2021</v>
      </c>
      <c r="J2" s="285">
        <v>2022</v>
      </c>
      <c r="K2" s="284">
        <v>2023</v>
      </c>
      <c r="L2" s="285" t="s">
        <v>9</v>
      </c>
      <c r="M2" s="792"/>
      <c r="N2" s="792"/>
    </row>
    <row r="3" spans="1:14" ht="21" customHeight="1" thickBot="1" x14ac:dyDescent="0.3">
      <c r="A3" s="659" t="s">
        <v>318</v>
      </c>
      <c r="B3" s="659" t="s">
        <v>594</v>
      </c>
      <c r="C3" s="763" t="s">
        <v>319</v>
      </c>
      <c r="D3" s="447" t="s">
        <v>562</v>
      </c>
      <c r="E3" s="448" t="s">
        <v>463</v>
      </c>
      <c r="F3" s="599" t="s">
        <v>17</v>
      </c>
      <c r="G3" s="450" t="s">
        <v>59</v>
      </c>
      <c r="H3" s="451">
        <v>0.93</v>
      </c>
      <c r="I3" s="451">
        <v>0.94</v>
      </c>
      <c r="J3" s="451">
        <v>0.95</v>
      </c>
      <c r="K3" s="452">
        <v>0.96</v>
      </c>
      <c r="L3" s="453">
        <v>0.96</v>
      </c>
      <c r="M3" s="763" t="s">
        <v>320</v>
      </c>
      <c r="N3" s="287"/>
    </row>
    <row r="4" spans="1:14" ht="23.25" thickBot="1" x14ac:dyDescent="0.3">
      <c r="A4" s="660"/>
      <c r="B4" s="660"/>
      <c r="C4" s="770"/>
      <c r="D4" s="239" t="s">
        <v>563</v>
      </c>
      <c r="E4" s="164" t="s">
        <v>564</v>
      </c>
      <c r="F4" s="145" t="s">
        <v>17</v>
      </c>
      <c r="G4" s="432" t="s">
        <v>59</v>
      </c>
      <c r="H4" s="245">
        <v>0.88</v>
      </c>
      <c r="I4" s="245">
        <v>0.9</v>
      </c>
      <c r="J4" s="245">
        <v>0.92</v>
      </c>
      <c r="K4" s="290">
        <v>0.95</v>
      </c>
      <c r="L4" s="291">
        <v>0.95</v>
      </c>
      <c r="M4" s="770"/>
      <c r="N4" s="292"/>
    </row>
    <row r="5" spans="1:14" ht="23.25" thickBot="1" x14ac:dyDescent="0.3">
      <c r="A5" s="660"/>
      <c r="B5" s="660"/>
      <c r="C5" s="764"/>
      <c r="D5" s="454">
        <v>1</v>
      </c>
      <c r="E5" s="455" t="s">
        <v>565</v>
      </c>
      <c r="F5" s="600" t="s">
        <v>17</v>
      </c>
      <c r="G5" s="457" t="s">
        <v>56</v>
      </c>
      <c r="H5" s="458">
        <v>0.9</v>
      </c>
      <c r="I5" s="458">
        <v>0.9</v>
      </c>
      <c r="J5" s="458">
        <v>0.9</v>
      </c>
      <c r="K5" s="459">
        <v>0.9</v>
      </c>
      <c r="L5" s="460">
        <v>0.9</v>
      </c>
      <c r="M5" s="764"/>
      <c r="N5" s="287"/>
    </row>
    <row r="6" spans="1:14" ht="34.5" thickBot="1" x14ac:dyDescent="0.3">
      <c r="A6" s="660"/>
      <c r="B6" s="660"/>
      <c r="C6" s="763" t="s">
        <v>566</v>
      </c>
      <c r="D6" s="463">
        <v>0</v>
      </c>
      <c r="E6" s="491" t="s">
        <v>567</v>
      </c>
      <c r="F6" s="173" t="s">
        <v>17</v>
      </c>
      <c r="G6" s="435" t="s">
        <v>56</v>
      </c>
      <c r="H6" s="464">
        <v>0.8</v>
      </c>
      <c r="I6" s="464">
        <v>0.8</v>
      </c>
      <c r="J6" s="464">
        <v>0.8</v>
      </c>
      <c r="K6" s="465">
        <v>0.8</v>
      </c>
      <c r="L6" s="466">
        <v>0.8</v>
      </c>
      <c r="M6" s="763" t="s">
        <v>570</v>
      </c>
      <c r="N6" s="287"/>
    </row>
    <row r="7" spans="1:14" ht="34.5" thickBot="1" x14ac:dyDescent="0.3">
      <c r="A7" s="660"/>
      <c r="B7" s="660"/>
      <c r="C7" s="770"/>
      <c r="D7" s="470"/>
      <c r="E7" s="461" t="s">
        <v>568</v>
      </c>
      <c r="F7" s="139" t="s">
        <v>17</v>
      </c>
      <c r="G7" s="434" t="s">
        <v>56</v>
      </c>
      <c r="H7" s="469">
        <v>1</v>
      </c>
      <c r="I7" s="469">
        <v>1</v>
      </c>
      <c r="J7" s="469">
        <v>1</v>
      </c>
      <c r="K7" s="471">
        <v>1</v>
      </c>
      <c r="L7" s="462">
        <v>1</v>
      </c>
      <c r="M7" s="770"/>
      <c r="N7" s="287"/>
    </row>
    <row r="8" spans="1:14" ht="45.75" thickBot="1" x14ac:dyDescent="0.3">
      <c r="A8" s="660"/>
      <c r="B8" s="660"/>
      <c r="C8" s="770"/>
      <c r="D8" s="472"/>
      <c r="E8" s="455" t="s">
        <v>569</v>
      </c>
      <c r="F8" s="600" t="s">
        <v>17</v>
      </c>
      <c r="G8" s="457" t="s">
        <v>56</v>
      </c>
      <c r="H8" s="473">
        <v>1</v>
      </c>
      <c r="I8" s="473">
        <v>1</v>
      </c>
      <c r="J8" s="473">
        <v>1</v>
      </c>
      <c r="K8" s="474">
        <v>1</v>
      </c>
      <c r="L8" s="475">
        <v>1</v>
      </c>
      <c r="M8" s="764"/>
      <c r="N8" s="287"/>
    </row>
    <row r="9" spans="1:14" ht="23.25" thickBot="1" x14ac:dyDescent="0.3">
      <c r="A9" s="660"/>
      <c r="B9" s="660"/>
      <c r="C9" s="770"/>
      <c r="D9" s="463">
        <v>0</v>
      </c>
      <c r="E9" s="491" t="s">
        <v>321</v>
      </c>
      <c r="F9" s="173" t="s">
        <v>17</v>
      </c>
      <c r="G9" s="435" t="s">
        <v>56</v>
      </c>
      <c r="H9" s="464">
        <v>0</v>
      </c>
      <c r="I9" s="464">
        <v>0.5</v>
      </c>
      <c r="J9" s="464">
        <v>0.75</v>
      </c>
      <c r="K9" s="465">
        <v>0.85</v>
      </c>
      <c r="L9" s="466">
        <v>0.85</v>
      </c>
      <c r="M9" s="763" t="s">
        <v>320</v>
      </c>
      <c r="N9" s="287"/>
    </row>
    <row r="10" spans="1:14" ht="34.5" thickBot="1" x14ac:dyDescent="0.3">
      <c r="A10" s="660"/>
      <c r="B10" s="660"/>
      <c r="C10" s="770"/>
      <c r="D10" s="294">
        <v>0.6</v>
      </c>
      <c r="E10" s="164" t="s">
        <v>322</v>
      </c>
      <c r="F10" s="145" t="s">
        <v>17</v>
      </c>
      <c r="G10" s="432" t="s">
        <v>56</v>
      </c>
      <c r="H10" s="295">
        <v>0.6</v>
      </c>
      <c r="I10" s="295">
        <v>0.6</v>
      </c>
      <c r="J10" s="295">
        <v>0.6</v>
      </c>
      <c r="K10" s="295">
        <v>0.6</v>
      </c>
      <c r="L10" s="296">
        <v>0.6</v>
      </c>
      <c r="M10" s="770"/>
      <c r="N10" s="287"/>
    </row>
    <row r="11" spans="1:14" ht="34.5" thickBot="1" x14ac:dyDescent="0.3">
      <c r="A11" s="660"/>
      <c r="B11" s="660"/>
      <c r="C11" s="770"/>
      <c r="D11" s="294">
        <v>0.6</v>
      </c>
      <c r="E11" s="601" t="s">
        <v>323</v>
      </c>
      <c r="F11" s="145" t="s">
        <v>17</v>
      </c>
      <c r="G11" s="432" t="s">
        <v>56</v>
      </c>
      <c r="H11" s="295">
        <v>0.6</v>
      </c>
      <c r="I11" s="799">
        <v>0.41839999999999999</v>
      </c>
      <c r="J11" s="295">
        <v>0.6</v>
      </c>
      <c r="K11" s="295">
        <v>0.6</v>
      </c>
      <c r="L11" s="296">
        <v>0.6</v>
      </c>
      <c r="M11" s="770"/>
      <c r="N11" s="287"/>
    </row>
    <row r="12" spans="1:14" ht="23.25" thickBot="1" x14ac:dyDescent="0.3">
      <c r="A12" s="660"/>
      <c r="B12" s="660"/>
      <c r="C12" s="770"/>
      <c r="D12" s="294">
        <v>0.5</v>
      </c>
      <c r="E12" s="601" t="s">
        <v>324</v>
      </c>
      <c r="F12" s="145" t="s">
        <v>17</v>
      </c>
      <c r="G12" s="432" t="s">
        <v>56</v>
      </c>
      <c r="H12" s="295">
        <v>0.5</v>
      </c>
      <c r="I12" s="295">
        <v>0.5</v>
      </c>
      <c r="J12" s="295">
        <v>0.5</v>
      </c>
      <c r="K12" s="295">
        <v>0.5</v>
      </c>
      <c r="L12" s="296">
        <v>0.5</v>
      </c>
      <c r="M12" s="770"/>
      <c r="N12" s="287"/>
    </row>
    <row r="13" spans="1:14" ht="23.25" thickBot="1" x14ac:dyDescent="0.3">
      <c r="A13" s="660"/>
      <c r="B13" s="660"/>
      <c r="C13" s="770"/>
      <c r="D13" s="298">
        <v>0.9</v>
      </c>
      <c r="E13" s="602" t="s">
        <v>325</v>
      </c>
      <c r="F13" s="145" t="s">
        <v>17</v>
      </c>
      <c r="G13" s="432" t="s">
        <v>56</v>
      </c>
      <c r="H13" s="189">
        <v>0.9</v>
      </c>
      <c r="I13" s="189">
        <v>0.9</v>
      </c>
      <c r="J13" s="189">
        <v>0.9</v>
      </c>
      <c r="K13" s="189">
        <v>0.9</v>
      </c>
      <c r="L13" s="291">
        <v>0.9</v>
      </c>
      <c r="M13" s="770"/>
      <c r="N13" s="287"/>
    </row>
    <row r="14" spans="1:14" ht="23.25" thickBot="1" x14ac:dyDescent="0.3">
      <c r="A14" s="660"/>
      <c r="B14" s="660"/>
      <c r="C14" s="770"/>
      <c r="D14" s="298">
        <v>0.9</v>
      </c>
      <c r="E14" s="467" t="s">
        <v>326</v>
      </c>
      <c r="F14" s="289" t="s">
        <v>17</v>
      </c>
      <c r="G14" s="432" t="s">
        <v>56</v>
      </c>
      <c r="H14" s="189">
        <v>0.9</v>
      </c>
      <c r="I14" s="189">
        <v>0.9</v>
      </c>
      <c r="J14" s="189">
        <v>0.9</v>
      </c>
      <c r="K14" s="189">
        <v>0.9</v>
      </c>
      <c r="L14" s="291">
        <v>0.9</v>
      </c>
      <c r="M14" s="770"/>
      <c r="N14" s="287"/>
    </row>
    <row r="15" spans="1:14" ht="23.25" thickBot="1" x14ac:dyDescent="0.3">
      <c r="A15" s="660"/>
      <c r="B15" s="660"/>
      <c r="C15" s="770"/>
      <c r="D15" s="294">
        <v>0.9</v>
      </c>
      <c r="E15" s="468" t="s">
        <v>327</v>
      </c>
      <c r="F15" s="289" t="s">
        <v>17</v>
      </c>
      <c r="G15" s="432" t="s">
        <v>56</v>
      </c>
      <c r="H15" s="295">
        <v>0.9</v>
      </c>
      <c r="I15" s="295">
        <v>0.9</v>
      </c>
      <c r="J15" s="295">
        <v>0.9</v>
      </c>
      <c r="K15" s="295">
        <v>0.9</v>
      </c>
      <c r="L15" s="291">
        <v>0.9</v>
      </c>
      <c r="M15" s="770"/>
      <c r="N15" s="287"/>
    </row>
    <row r="16" spans="1:14" ht="23.25" thickBot="1" x14ac:dyDescent="0.3">
      <c r="A16" s="660"/>
      <c r="B16" s="660"/>
      <c r="C16" s="770"/>
      <c r="D16" s="476">
        <v>0.9</v>
      </c>
      <c r="E16" s="477" t="s">
        <v>328</v>
      </c>
      <c r="F16" s="317" t="s">
        <v>17</v>
      </c>
      <c r="G16" s="434" t="s">
        <v>56</v>
      </c>
      <c r="H16" s="478">
        <v>0.9</v>
      </c>
      <c r="I16" s="478">
        <v>0.9</v>
      </c>
      <c r="J16" s="478">
        <v>0.9</v>
      </c>
      <c r="K16" s="478">
        <v>0.9</v>
      </c>
      <c r="L16" s="462">
        <v>0.9</v>
      </c>
      <c r="M16" s="770"/>
      <c r="N16" s="287"/>
    </row>
    <row r="17" spans="1:14" ht="23.25" thickBot="1" x14ac:dyDescent="0.3">
      <c r="A17" s="660"/>
      <c r="B17" s="660"/>
      <c r="C17" s="764"/>
      <c r="D17" s="480">
        <v>1</v>
      </c>
      <c r="E17" s="481" t="s">
        <v>329</v>
      </c>
      <c r="F17" s="456" t="s">
        <v>17</v>
      </c>
      <c r="G17" s="457" t="s">
        <v>56</v>
      </c>
      <c r="H17" s="473">
        <v>1</v>
      </c>
      <c r="I17" s="473">
        <v>1</v>
      </c>
      <c r="J17" s="473">
        <v>1</v>
      </c>
      <c r="K17" s="473">
        <v>1</v>
      </c>
      <c r="L17" s="475">
        <v>1</v>
      </c>
      <c r="M17" s="764"/>
      <c r="N17" s="287"/>
    </row>
    <row r="18" spans="1:14" ht="24.75" customHeight="1" thickBot="1" x14ac:dyDescent="0.3">
      <c r="A18" s="660"/>
      <c r="B18" s="660"/>
      <c r="C18" s="763" t="s">
        <v>330</v>
      </c>
      <c r="D18" s="436">
        <v>88</v>
      </c>
      <c r="E18" s="299" t="s">
        <v>331</v>
      </c>
      <c r="F18" s="286" t="s">
        <v>17</v>
      </c>
      <c r="G18" s="435" t="s">
        <v>56</v>
      </c>
      <c r="H18" s="286">
        <v>85</v>
      </c>
      <c r="I18" s="286">
        <v>90</v>
      </c>
      <c r="J18" s="286">
        <v>90</v>
      </c>
      <c r="K18" s="286">
        <v>95</v>
      </c>
      <c r="L18" s="479">
        <v>90</v>
      </c>
      <c r="M18" s="604" t="s">
        <v>332</v>
      </c>
      <c r="N18" s="292"/>
    </row>
    <row r="19" spans="1:14" ht="39" customHeight="1" thickBot="1" x14ac:dyDescent="0.3">
      <c r="A19" s="660"/>
      <c r="B19" s="660"/>
      <c r="C19" s="770"/>
      <c r="D19" s="305">
        <v>0</v>
      </c>
      <c r="E19" s="303" t="s">
        <v>336</v>
      </c>
      <c r="F19" s="289" t="s">
        <v>55</v>
      </c>
      <c r="G19" s="432" t="s">
        <v>59</v>
      </c>
      <c r="H19" s="289">
        <v>2</v>
      </c>
      <c r="I19" s="289">
        <v>2</v>
      </c>
      <c r="J19" s="289">
        <v>2</v>
      </c>
      <c r="K19" s="289">
        <v>2</v>
      </c>
      <c r="L19" s="304">
        <f>SUM(H19:K19)</f>
        <v>8</v>
      </c>
      <c r="M19" s="302" t="s">
        <v>320</v>
      </c>
      <c r="N19" s="214"/>
    </row>
    <row r="20" spans="1:14" ht="34.5" thickBot="1" x14ac:dyDescent="0.3">
      <c r="A20" s="660"/>
      <c r="B20" s="660"/>
      <c r="C20" s="770"/>
      <c r="D20" s="305">
        <v>75</v>
      </c>
      <c r="E20" s="482" t="s">
        <v>680</v>
      </c>
      <c r="F20" s="289" t="s">
        <v>17</v>
      </c>
      <c r="G20" s="432" t="s">
        <v>56</v>
      </c>
      <c r="H20" s="289">
        <v>80</v>
      </c>
      <c r="I20" s="289">
        <v>80</v>
      </c>
      <c r="J20" s="289">
        <v>80</v>
      </c>
      <c r="K20" s="289">
        <v>80</v>
      </c>
      <c r="L20" s="304">
        <f>+K20</f>
        <v>80</v>
      </c>
      <c r="M20" s="485" t="s">
        <v>572</v>
      </c>
      <c r="N20" s="287"/>
    </row>
    <row r="21" spans="1:14" ht="23.25" thickBot="1" x14ac:dyDescent="0.3">
      <c r="A21" s="660"/>
      <c r="B21" s="660"/>
      <c r="C21" s="770"/>
      <c r="D21" s="305"/>
      <c r="E21" s="483" t="s">
        <v>571</v>
      </c>
      <c r="F21" s="289" t="s">
        <v>17</v>
      </c>
      <c r="G21" s="432" t="s">
        <v>56</v>
      </c>
      <c r="H21" s="289">
        <v>100</v>
      </c>
      <c r="I21" s="289">
        <v>100</v>
      </c>
      <c r="J21" s="289">
        <v>100</v>
      </c>
      <c r="K21" s="304">
        <v>100</v>
      </c>
      <c r="L21" s="304">
        <v>100</v>
      </c>
      <c r="M21" s="796" t="s">
        <v>359</v>
      </c>
      <c r="N21" s="287"/>
    </row>
    <row r="22" spans="1:14" ht="24.75" customHeight="1" thickBot="1" x14ac:dyDescent="0.3">
      <c r="A22" s="660"/>
      <c r="B22" s="660"/>
      <c r="C22" s="770"/>
      <c r="D22" s="305"/>
      <c r="E22" s="484" t="s">
        <v>360</v>
      </c>
      <c r="F22" s="289" t="s">
        <v>17</v>
      </c>
      <c r="G22" s="434"/>
      <c r="H22" s="317">
        <v>5</v>
      </c>
      <c r="I22" s="317">
        <v>10</v>
      </c>
      <c r="J22" s="317">
        <v>15</v>
      </c>
      <c r="K22" s="318">
        <v>20</v>
      </c>
      <c r="L22" s="318">
        <f>SUM(H22:K22)</f>
        <v>50</v>
      </c>
      <c r="M22" s="797"/>
      <c r="N22" s="287"/>
    </row>
    <row r="23" spans="1:14" ht="23.25" thickBot="1" x14ac:dyDescent="0.3">
      <c r="A23" s="660"/>
      <c r="B23" s="660"/>
      <c r="C23" s="770"/>
      <c r="D23" s="301"/>
      <c r="E23" s="288" t="s">
        <v>361</v>
      </c>
      <c r="F23" s="289" t="s">
        <v>17</v>
      </c>
      <c r="G23" s="432" t="s">
        <v>56</v>
      </c>
      <c r="H23" s="316">
        <v>100</v>
      </c>
      <c r="I23" s="289">
        <v>100</v>
      </c>
      <c r="J23" s="289">
        <v>100</v>
      </c>
      <c r="K23" s="316">
        <v>100</v>
      </c>
      <c r="L23" s="304">
        <v>100</v>
      </c>
      <c r="M23" s="798"/>
      <c r="N23" s="287"/>
    </row>
    <row r="24" spans="1:14" ht="25.5" customHeight="1" thickBot="1" x14ac:dyDescent="0.3">
      <c r="A24" s="660"/>
      <c r="B24" s="660"/>
      <c r="C24" s="764"/>
      <c r="D24" s="486">
        <v>0.98</v>
      </c>
      <c r="E24" s="490" t="s">
        <v>573</v>
      </c>
      <c r="F24" s="487" t="s">
        <v>17</v>
      </c>
      <c r="G24" s="457" t="s">
        <v>56</v>
      </c>
      <c r="H24" s="488">
        <v>0.5</v>
      </c>
      <c r="I24" s="319">
        <v>0.9</v>
      </c>
      <c r="J24" s="319">
        <v>0.9</v>
      </c>
      <c r="K24" s="488">
        <v>0.9</v>
      </c>
      <c r="L24" s="489">
        <v>0.9</v>
      </c>
      <c r="M24" s="302" t="s">
        <v>320</v>
      </c>
      <c r="N24" s="287"/>
    </row>
    <row r="25" spans="1:14" ht="36.75" customHeight="1" thickBot="1" x14ac:dyDescent="0.3">
      <c r="A25" s="660"/>
      <c r="B25" s="660"/>
      <c r="C25" s="763" t="s">
        <v>337</v>
      </c>
      <c r="D25" s="308">
        <v>0.8</v>
      </c>
      <c r="E25" s="482" t="s">
        <v>338</v>
      </c>
      <c r="F25" s="289" t="s">
        <v>17</v>
      </c>
      <c r="G25" s="152" t="s">
        <v>56</v>
      </c>
      <c r="H25" s="289">
        <v>80</v>
      </c>
      <c r="I25" s="289">
        <v>85</v>
      </c>
      <c r="J25" s="289">
        <v>90</v>
      </c>
      <c r="K25" s="289">
        <v>95</v>
      </c>
      <c r="L25" s="304">
        <v>95</v>
      </c>
      <c r="M25" s="309" t="s">
        <v>334</v>
      </c>
      <c r="N25" s="310" t="s">
        <v>339</v>
      </c>
    </row>
    <row r="26" spans="1:14" ht="25.5" customHeight="1" thickBot="1" x14ac:dyDescent="0.3">
      <c r="A26" s="660"/>
      <c r="B26" s="660"/>
      <c r="C26" s="770"/>
      <c r="D26" s="239">
        <v>0</v>
      </c>
      <c r="E26" s="303" t="s">
        <v>343</v>
      </c>
      <c r="F26" s="289" t="s">
        <v>55</v>
      </c>
      <c r="G26" s="152" t="s">
        <v>59</v>
      </c>
      <c r="H26" s="289">
        <v>1</v>
      </c>
      <c r="I26" s="289">
        <v>1</v>
      </c>
      <c r="J26" s="289">
        <v>1</v>
      </c>
      <c r="K26" s="289">
        <v>1</v>
      </c>
      <c r="L26" s="304">
        <f>SUM(H26:K26)</f>
        <v>4</v>
      </c>
      <c r="M26" s="307" t="s">
        <v>320</v>
      </c>
      <c r="N26" s="312" t="s">
        <v>344</v>
      </c>
    </row>
    <row r="27" spans="1:14" ht="57" thickBot="1" x14ac:dyDescent="0.3">
      <c r="A27" s="660"/>
      <c r="B27" s="660"/>
      <c r="C27" s="770"/>
      <c r="D27" s="239">
        <v>84.5</v>
      </c>
      <c r="E27" s="313" t="s">
        <v>347</v>
      </c>
      <c r="F27" s="289" t="s">
        <v>17</v>
      </c>
      <c r="G27" s="152" t="s">
        <v>56</v>
      </c>
      <c r="H27" s="289">
        <v>80</v>
      </c>
      <c r="I27" s="289">
        <v>80</v>
      </c>
      <c r="J27" s="289">
        <v>80</v>
      </c>
      <c r="K27" s="289">
        <v>80</v>
      </c>
      <c r="L27" s="304">
        <v>80</v>
      </c>
      <c r="M27" s="302" t="s">
        <v>334</v>
      </c>
      <c r="N27" s="310" t="s">
        <v>348</v>
      </c>
    </row>
    <row r="28" spans="1:14" ht="15.75" thickBot="1" x14ac:dyDescent="0.3">
      <c r="A28" s="660"/>
      <c r="B28" s="660"/>
      <c r="C28" s="770"/>
      <c r="D28" s="239">
        <v>71</v>
      </c>
      <c r="E28" s="303" t="s">
        <v>577</v>
      </c>
      <c r="F28" s="289" t="s">
        <v>17</v>
      </c>
      <c r="G28" s="152" t="s">
        <v>56</v>
      </c>
      <c r="H28" s="289">
        <v>80</v>
      </c>
      <c r="I28" s="289">
        <v>80</v>
      </c>
      <c r="J28" s="289">
        <v>80</v>
      </c>
      <c r="K28" s="289">
        <v>80</v>
      </c>
      <c r="L28" s="304">
        <v>80</v>
      </c>
      <c r="M28" s="307" t="s">
        <v>332</v>
      </c>
      <c r="N28" s="214"/>
    </row>
    <row r="29" spans="1:14" thickBot="1" x14ac:dyDescent="0.3">
      <c r="A29" s="660"/>
      <c r="B29" s="660"/>
      <c r="C29" s="770"/>
      <c r="D29" s="492">
        <v>1</v>
      </c>
      <c r="E29" s="248" t="s">
        <v>362</v>
      </c>
      <c r="F29" s="541" t="s">
        <v>17</v>
      </c>
      <c r="G29" s="542" t="s">
        <v>56</v>
      </c>
      <c r="H29" s="471">
        <v>0.9</v>
      </c>
      <c r="I29" s="543">
        <v>0.9</v>
      </c>
      <c r="J29" s="471">
        <v>0.9</v>
      </c>
      <c r="K29" s="471">
        <v>0.9</v>
      </c>
      <c r="L29" s="544">
        <v>0.9</v>
      </c>
      <c r="M29" s="311" t="s">
        <v>363</v>
      </c>
      <c r="N29" s="311"/>
    </row>
    <row r="30" spans="1:14" ht="15.75" thickBot="1" x14ac:dyDescent="0.3">
      <c r="A30" s="660"/>
      <c r="B30" s="660"/>
      <c r="C30" s="770"/>
      <c r="D30" s="494">
        <v>81</v>
      </c>
      <c r="E30" s="545" t="s">
        <v>574</v>
      </c>
      <c r="F30" s="541" t="s">
        <v>17</v>
      </c>
      <c r="G30" s="139" t="s">
        <v>56</v>
      </c>
      <c r="H30" s="471">
        <v>0.9</v>
      </c>
      <c r="I30" s="471">
        <v>0.9</v>
      </c>
      <c r="J30" s="471">
        <v>0.9</v>
      </c>
      <c r="K30" s="471">
        <v>0.9</v>
      </c>
      <c r="L30" s="546">
        <v>0.9</v>
      </c>
      <c r="M30" s="794" t="s">
        <v>576</v>
      </c>
      <c r="N30" s="214"/>
    </row>
    <row r="31" spans="1:14" ht="23.25" thickBot="1" x14ac:dyDescent="0.3">
      <c r="A31" s="660"/>
      <c r="B31" s="660"/>
      <c r="C31" s="770"/>
      <c r="D31" s="495">
        <v>51</v>
      </c>
      <c r="E31" s="496" t="s">
        <v>575</v>
      </c>
      <c r="F31" s="456" t="s">
        <v>17</v>
      </c>
      <c r="G31" s="457" t="s">
        <v>56</v>
      </c>
      <c r="H31" s="474">
        <v>0.9</v>
      </c>
      <c r="I31" s="474">
        <v>0.9</v>
      </c>
      <c r="J31" s="474">
        <v>0.9</v>
      </c>
      <c r="K31" s="474">
        <v>0.9</v>
      </c>
      <c r="L31" s="497">
        <v>1</v>
      </c>
      <c r="M31" s="795"/>
      <c r="N31" s="493"/>
    </row>
    <row r="32" spans="1:14" ht="23.25" customHeight="1" thickBot="1" x14ac:dyDescent="0.3">
      <c r="A32" s="660"/>
      <c r="B32" s="793"/>
      <c r="C32" s="763" t="s">
        <v>349</v>
      </c>
      <c r="D32" s="433">
        <v>100</v>
      </c>
      <c r="E32" s="498" t="s">
        <v>350</v>
      </c>
      <c r="F32" s="286" t="s">
        <v>17</v>
      </c>
      <c r="G32" s="435" t="s">
        <v>56</v>
      </c>
      <c r="H32" s="286">
        <v>90</v>
      </c>
      <c r="I32" s="286">
        <v>90</v>
      </c>
      <c r="J32" s="286">
        <v>90</v>
      </c>
      <c r="K32" s="286">
        <v>90</v>
      </c>
      <c r="L32" s="499">
        <v>90</v>
      </c>
      <c r="M32" s="307" t="s">
        <v>351</v>
      </c>
      <c r="N32" s="214"/>
    </row>
    <row r="33" spans="1:14" ht="15.75" thickBot="1" x14ac:dyDescent="0.3">
      <c r="A33" s="660"/>
      <c r="B33" s="793"/>
      <c r="C33" s="770"/>
      <c r="D33" s="239">
        <v>73</v>
      </c>
      <c r="E33" s="313" t="s">
        <v>352</v>
      </c>
      <c r="F33" s="289" t="s">
        <v>17</v>
      </c>
      <c r="G33" s="432" t="s">
        <v>56</v>
      </c>
      <c r="H33" s="289">
        <v>80</v>
      </c>
      <c r="I33" s="289">
        <v>80</v>
      </c>
      <c r="J33" s="289">
        <v>80</v>
      </c>
      <c r="K33" s="289">
        <v>80</v>
      </c>
      <c r="L33" s="304">
        <v>80</v>
      </c>
      <c r="M33" s="314" t="s">
        <v>353</v>
      </c>
      <c r="N33" s="287"/>
    </row>
    <row r="34" spans="1:14" ht="23.25" thickBot="1" x14ac:dyDescent="0.3">
      <c r="A34" s="660"/>
      <c r="B34" s="793"/>
      <c r="C34" s="770"/>
      <c r="D34" s="239"/>
      <c r="E34" s="303" t="s">
        <v>354</v>
      </c>
      <c r="F34" s="289" t="s">
        <v>17</v>
      </c>
      <c r="G34" s="432" t="s">
        <v>59</v>
      </c>
      <c r="H34" s="289">
        <v>25</v>
      </c>
      <c r="I34" s="289">
        <v>20</v>
      </c>
      <c r="J34" s="289">
        <v>30</v>
      </c>
      <c r="K34" s="289">
        <v>25</v>
      </c>
      <c r="L34" s="304">
        <f>SUM(H34:K34)</f>
        <v>100</v>
      </c>
      <c r="M34" s="314" t="s">
        <v>320</v>
      </c>
      <c r="N34" s="292"/>
    </row>
    <row r="35" spans="1:14" ht="34.5" thickBot="1" x14ac:dyDescent="0.3">
      <c r="A35" s="660"/>
      <c r="B35" s="793"/>
      <c r="C35" s="770"/>
      <c r="D35" s="239"/>
      <c r="E35" s="164" t="s">
        <v>578</v>
      </c>
      <c r="F35" s="289" t="s">
        <v>17</v>
      </c>
      <c r="G35" s="432" t="s">
        <v>59</v>
      </c>
      <c r="H35" s="289">
        <v>20</v>
      </c>
      <c r="I35" s="289">
        <v>0</v>
      </c>
      <c r="J35" s="289">
        <v>60</v>
      </c>
      <c r="K35" s="305">
        <v>80</v>
      </c>
      <c r="L35" s="304">
        <f>+K35</f>
        <v>80</v>
      </c>
      <c r="M35" s="796" t="s">
        <v>572</v>
      </c>
      <c r="N35" s="287"/>
    </row>
    <row r="36" spans="1:14" ht="34.5" thickBot="1" x14ac:dyDescent="0.3">
      <c r="A36" s="660"/>
      <c r="B36" s="793"/>
      <c r="C36" s="770"/>
      <c r="D36" s="239"/>
      <c r="E36" s="164" t="s">
        <v>579</v>
      </c>
      <c r="F36" s="289" t="s">
        <v>17</v>
      </c>
      <c r="G36" s="432" t="s">
        <v>59</v>
      </c>
      <c r="H36" s="289">
        <v>20</v>
      </c>
      <c r="I36" s="289">
        <v>40</v>
      </c>
      <c r="J36" s="289">
        <v>60</v>
      </c>
      <c r="K36" s="305">
        <v>80</v>
      </c>
      <c r="L36" s="304">
        <f>+K36</f>
        <v>80</v>
      </c>
      <c r="M36" s="797"/>
      <c r="N36" s="292"/>
    </row>
    <row r="37" spans="1:14" ht="23.25" thickBot="1" x14ac:dyDescent="0.3">
      <c r="A37" s="660"/>
      <c r="B37" s="793"/>
      <c r="C37" s="770"/>
      <c r="D37" s="239"/>
      <c r="E37" s="164" t="s">
        <v>580</v>
      </c>
      <c r="F37" s="289" t="s">
        <v>17</v>
      </c>
      <c r="G37" s="432" t="s">
        <v>59</v>
      </c>
      <c r="H37" s="289">
        <v>20</v>
      </c>
      <c r="I37" s="289">
        <v>40</v>
      </c>
      <c r="J37" s="289">
        <v>60</v>
      </c>
      <c r="K37" s="305">
        <v>80</v>
      </c>
      <c r="L37" s="304">
        <f>+K37</f>
        <v>80</v>
      </c>
      <c r="M37" s="797"/>
      <c r="N37" s="292"/>
    </row>
    <row r="38" spans="1:14" ht="23.25" thickBot="1" x14ac:dyDescent="0.3">
      <c r="A38" s="660"/>
      <c r="B38" s="793"/>
      <c r="C38" s="770"/>
      <c r="D38" s="239"/>
      <c r="E38" s="315" t="s">
        <v>355</v>
      </c>
      <c r="F38" s="289" t="s">
        <v>17</v>
      </c>
      <c r="G38" s="432" t="s">
        <v>56</v>
      </c>
      <c r="H38" s="289">
        <v>100</v>
      </c>
      <c r="I38" s="289">
        <v>100</v>
      </c>
      <c r="J38" s="289">
        <v>100</v>
      </c>
      <c r="K38" s="305">
        <v>100</v>
      </c>
      <c r="L38" s="304">
        <v>100</v>
      </c>
      <c r="M38" s="798"/>
      <c r="N38" s="293"/>
    </row>
    <row r="39" spans="1:14" ht="23.25" customHeight="1" thickBot="1" x14ac:dyDescent="0.3">
      <c r="A39" s="660"/>
      <c r="B39" s="793"/>
      <c r="C39" s="770"/>
      <c r="D39" s="239">
        <v>72</v>
      </c>
      <c r="E39" s="306" t="s">
        <v>356</v>
      </c>
      <c r="F39" s="289" t="s">
        <v>17</v>
      </c>
      <c r="G39" s="432" t="s">
        <v>56</v>
      </c>
      <c r="H39" s="289">
        <v>90</v>
      </c>
      <c r="I39" s="289">
        <v>90</v>
      </c>
      <c r="J39" s="289">
        <v>90</v>
      </c>
      <c r="K39" s="316">
        <v>90</v>
      </c>
      <c r="L39" s="304">
        <v>90</v>
      </c>
      <c r="M39" s="796" t="s">
        <v>357</v>
      </c>
      <c r="N39" s="287"/>
    </row>
    <row r="40" spans="1:14" ht="34.5" thickBot="1" x14ac:dyDescent="0.3">
      <c r="A40" s="660"/>
      <c r="B40" s="793"/>
      <c r="C40" s="764"/>
      <c r="D40" s="500">
        <v>68</v>
      </c>
      <c r="E40" s="501" t="s">
        <v>358</v>
      </c>
      <c r="F40" s="456" t="s">
        <v>17</v>
      </c>
      <c r="G40" s="457" t="s">
        <v>56</v>
      </c>
      <c r="H40" s="456">
        <v>90</v>
      </c>
      <c r="I40" s="456">
        <v>90</v>
      </c>
      <c r="J40" s="456">
        <v>90</v>
      </c>
      <c r="K40" s="502">
        <v>90</v>
      </c>
      <c r="L40" s="503">
        <v>90</v>
      </c>
      <c r="M40" s="798"/>
      <c r="N40" s="292"/>
    </row>
    <row r="41" spans="1:14" ht="72.75" customHeight="1" thickBot="1" x14ac:dyDescent="0.3">
      <c r="A41" s="660"/>
      <c r="B41" s="660"/>
      <c r="C41" s="763" t="s">
        <v>581</v>
      </c>
      <c r="D41" s="447" t="s">
        <v>340</v>
      </c>
      <c r="E41" s="504" t="s">
        <v>341</v>
      </c>
      <c r="F41" s="449"/>
      <c r="G41" s="450" t="s">
        <v>56</v>
      </c>
      <c r="H41" s="449" t="s">
        <v>340</v>
      </c>
      <c r="I41" s="449" t="s">
        <v>340</v>
      </c>
      <c r="J41" s="449" t="s">
        <v>340</v>
      </c>
      <c r="K41" s="449" t="s">
        <v>340</v>
      </c>
      <c r="L41" s="505" t="s">
        <v>340</v>
      </c>
      <c r="M41" s="796" t="s">
        <v>583</v>
      </c>
      <c r="N41" s="510" t="s">
        <v>342</v>
      </c>
    </row>
    <row r="42" spans="1:14" ht="23.25" thickBot="1" x14ac:dyDescent="0.3">
      <c r="A42" s="660"/>
      <c r="B42" s="660"/>
      <c r="C42" s="770"/>
      <c r="D42" s="239">
        <v>100</v>
      </c>
      <c r="E42" s="303" t="s">
        <v>345</v>
      </c>
      <c r="F42" s="289" t="s">
        <v>17</v>
      </c>
      <c r="G42" s="432" t="s">
        <v>56</v>
      </c>
      <c r="H42" s="289">
        <v>100</v>
      </c>
      <c r="I42" s="289">
        <v>100</v>
      </c>
      <c r="J42" s="289">
        <v>100</v>
      </c>
      <c r="K42" s="289">
        <v>100</v>
      </c>
      <c r="L42" s="304">
        <v>100</v>
      </c>
      <c r="M42" s="797"/>
      <c r="N42" s="292" t="s">
        <v>346</v>
      </c>
    </row>
    <row r="43" spans="1:14" ht="34.5" thickBot="1" x14ac:dyDescent="0.3">
      <c r="A43" s="660"/>
      <c r="B43" s="660"/>
      <c r="C43" s="770"/>
      <c r="D43" s="301">
        <v>0.97</v>
      </c>
      <c r="E43" s="506" t="s">
        <v>333</v>
      </c>
      <c r="F43" s="289" t="s">
        <v>17</v>
      </c>
      <c r="G43" s="432" t="s">
        <v>56</v>
      </c>
      <c r="H43" s="289">
        <v>100</v>
      </c>
      <c r="I43" s="289">
        <v>100</v>
      </c>
      <c r="J43" s="289">
        <v>100</v>
      </c>
      <c r="K43" s="289">
        <v>100</v>
      </c>
      <c r="L43" s="300">
        <v>100</v>
      </c>
      <c r="M43" s="797"/>
      <c r="N43" s="511" t="s">
        <v>335</v>
      </c>
    </row>
    <row r="44" spans="1:14" ht="18.75" customHeight="1" thickBot="1" x14ac:dyDescent="0.3">
      <c r="A44" s="661"/>
      <c r="B44" s="661"/>
      <c r="C44" s="764"/>
      <c r="D44" s="507">
        <v>1</v>
      </c>
      <c r="E44" s="509" t="s">
        <v>582</v>
      </c>
      <c r="F44" s="456" t="s">
        <v>17</v>
      </c>
      <c r="G44" s="457" t="s">
        <v>56</v>
      </c>
      <c r="H44" s="456">
        <v>100</v>
      </c>
      <c r="I44" s="456">
        <v>100</v>
      </c>
      <c r="J44" s="456">
        <v>100</v>
      </c>
      <c r="K44" s="456">
        <v>100</v>
      </c>
      <c r="L44" s="508">
        <v>100</v>
      </c>
      <c r="M44" s="798"/>
      <c r="N44" s="297"/>
    </row>
    <row r="45" spans="1:14" x14ac:dyDescent="0.25">
      <c r="D45" s="320"/>
      <c r="H45" s="275"/>
      <c r="I45" s="275"/>
      <c r="J45" s="275"/>
      <c r="K45" s="275"/>
      <c r="L45" s="275"/>
      <c r="M45" s="321"/>
    </row>
    <row r="53" spans="7:7" x14ac:dyDescent="0.25">
      <c r="G53" t="s">
        <v>56</v>
      </c>
    </row>
    <row r="54" spans="7:7" x14ac:dyDescent="0.25">
      <c r="G54" t="s">
        <v>59</v>
      </c>
    </row>
  </sheetData>
  <mergeCells count="20">
    <mergeCell ref="M3:M5"/>
    <mergeCell ref="M6:M8"/>
    <mergeCell ref="M9:M17"/>
    <mergeCell ref="C6:C17"/>
    <mergeCell ref="M21:M23"/>
    <mergeCell ref="A1:G1"/>
    <mergeCell ref="H1:L1"/>
    <mergeCell ref="M1:M2"/>
    <mergeCell ref="N1:N2"/>
    <mergeCell ref="A3:A44"/>
    <mergeCell ref="B3:B44"/>
    <mergeCell ref="C3:C5"/>
    <mergeCell ref="C18:C24"/>
    <mergeCell ref="M30:M31"/>
    <mergeCell ref="C25:C31"/>
    <mergeCell ref="C32:C40"/>
    <mergeCell ref="M35:M38"/>
    <mergeCell ref="M39:M40"/>
    <mergeCell ref="C41:C44"/>
    <mergeCell ref="M41:M44"/>
  </mergeCells>
  <dataValidations count="6">
    <dataValidation type="list" allowBlank="1" showInputMessage="1" showErrorMessage="1" sqref="G3:G5" xr:uid="{00000000-0002-0000-0600-000000000000}">
      <formula1>$H$57:$H$58</formula1>
    </dataValidation>
    <dataValidation type="list" allowBlank="1" showInputMessage="1" showErrorMessage="1" sqref="G6:G17" xr:uid="{00000000-0002-0000-0600-000001000000}">
      <formula1>$G$48:$G$49</formula1>
    </dataValidation>
    <dataValidation type="list" allowBlank="1" showInputMessage="1" showErrorMessage="1" sqref="G25:G28 G18:G20" xr:uid="{00000000-0002-0000-0600-000002000000}">
      <formula1>$G$53:$G$54</formula1>
    </dataValidation>
    <dataValidation type="list" allowBlank="1" showInputMessage="1" showErrorMessage="1" sqref="F18 F25:F28" xr:uid="{00000000-0002-0000-0600-000003000000}">
      <formula1>#REF!</formula1>
    </dataValidation>
    <dataValidation type="list" allowBlank="1" showInputMessage="1" showErrorMessage="1" sqref="G21:G24 G29:G40" xr:uid="{00000000-0002-0000-0600-000004000000}">
      <formula1>$G$51:$G$52</formula1>
    </dataValidation>
    <dataValidation type="list" allowBlank="1" showInputMessage="1" showErrorMessage="1" sqref="G41:G44" xr:uid="{00000000-0002-0000-0600-000005000000}">
      <formula1>$G$50:$G$51</formula1>
    </dataValidation>
  </dataValidations>
  <pageMargins left="0.7" right="0.7" top="0.75" bottom="0.75" header="0.3" footer="0.3"/>
  <pageSetup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6000000}">
          <x14:formula1>
            <xm:f>'D:\PC\ESCRITORIO ACTUAL\Planeacion\2020\Plan de Acción 2020 2023\Acciones Operativas\[Copia de Acciones Operativas Final.xlsx]Hoja1'!#REF!</xm:f>
          </x14:formula1>
          <xm:sqref>F3:F17 F29:F44 F19:F24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Programa 1 OAT</vt:lpstr>
      <vt:lpstr>Programa 2 GIRH</vt:lpstr>
      <vt:lpstr>Programa 3 BBSE</vt:lpstr>
      <vt:lpstr>Programa 4 GASUR</vt:lpstr>
      <vt:lpstr>Programa 5 Educación Ambiental</vt:lpstr>
      <vt:lpstr>Programa 6 Autoridad Ambiental</vt:lpstr>
      <vt:lpstr>Programa 7 Moder y Fort Instit</vt:lpstr>
      <vt:lpstr>'Programa 2 GIRH'!Títulos_a_imprimir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USUARIO 2020</cp:lastModifiedBy>
  <cp:lastPrinted>2020-06-16T22:14:41Z</cp:lastPrinted>
  <dcterms:created xsi:type="dcterms:W3CDTF">2020-04-22T17:18:18Z</dcterms:created>
  <dcterms:modified xsi:type="dcterms:W3CDTF">2021-12-29T00:05:26Z</dcterms:modified>
</cp:coreProperties>
</file>